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150" yWindow="570" windowWidth="19440" windowHeight="11955" activeTab="1"/>
  </bookViews>
  <sheets>
    <sheet name="город 1-3 лет" sheetId="35" r:id="rId1"/>
    <sheet name="город 3-7 лет" sheetId="1" r:id="rId2"/>
  </sheets>
  <definedNames>
    <definedName name="_xlnm.Print_Area" localSheetId="0">'город 1-3 лет'!$A$1:$U$299</definedName>
    <definedName name="_xlnm.Print_Area" localSheetId="1">'город 3-7 лет'!$A$1:$U$300</definedName>
  </definedNames>
  <calcPr calcId="125725"/>
</workbook>
</file>

<file path=xl/calcChain.xml><?xml version="1.0" encoding="utf-8"?>
<calcChain xmlns="http://schemas.openxmlformats.org/spreadsheetml/2006/main">
  <c r="C297" i="35"/>
  <c r="C116"/>
  <c r="C297" i="1"/>
  <c r="C250"/>
  <c r="D191"/>
  <c r="E191"/>
  <c r="F191"/>
  <c r="G191"/>
  <c r="H191"/>
  <c r="I191"/>
  <c r="J191"/>
  <c r="K191"/>
  <c r="L191"/>
  <c r="M191"/>
  <c r="N191"/>
  <c r="O191"/>
  <c r="P191"/>
  <c r="Q191"/>
  <c r="R191"/>
  <c r="S191"/>
  <c r="T191"/>
  <c r="U191"/>
  <c r="C191"/>
  <c r="C151"/>
  <c r="C116"/>
  <c r="D116"/>
  <c r="D64"/>
  <c r="D151" i="35" l="1"/>
  <c r="E151"/>
  <c r="F151"/>
  <c r="G151"/>
  <c r="H151"/>
  <c r="I151"/>
  <c r="J151"/>
  <c r="K151"/>
  <c r="L151"/>
  <c r="M151"/>
  <c r="N151"/>
  <c r="O151"/>
  <c r="P151"/>
  <c r="Q151"/>
  <c r="R151"/>
  <c r="S151"/>
  <c r="T151"/>
  <c r="U151"/>
  <c r="C151"/>
  <c r="D64"/>
  <c r="D232" i="1"/>
  <c r="D87"/>
  <c r="D232" i="35"/>
  <c r="D87"/>
  <c r="D121" i="1"/>
  <c r="E121"/>
  <c r="F121"/>
  <c r="G121"/>
  <c r="H121"/>
  <c r="I121"/>
  <c r="J121"/>
  <c r="K121"/>
  <c r="L121"/>
  <c r="M121"/>
  <c r="N121"/>
  <c r="O121"/>
  <c r="P121"/>
  <c r="Q121"/>
  <c r="R121"/>
  <c r="S121"/>
  <c r="T121"/>
  <c r="U121"/>
  <c r="C121"/>
  <c r="C92"/>
  <c r="D238" i="35"/>
  <c r="C268" i="1"/>
  <c r="C36" l="1"/>
  <c r="C268" i="35"/>
  <c r="C92"/>
  <c r="C36"/>
  <c r="D51" i="1"/>
  <c r="E51"/>
  <c r="F51"/>
  <c r="G51"/>
  <c r="H51"/>
  <c r="I51"/>
  <c r="J51"/>
  <c r="K51"/>
  <c r="L51"/>
  <c r="M51"/>
  <c r="N51"/>
  <c r="O51"/>
  <c r="P51"/>
  <c r="Q51"/>
  <c r="R51"/>
  <c r="S51"/>
  <c r="T51"/>
  <c r="U51"/>
  <c r="C51"/>
  <c r="D282"/>
  <c r="E282"/>
  <c r="F282"/>
  <c r="G282"/>
  <c r="H282"/>
  <c r="I282"/>
  <c r="J282"/>
  <c r="K282"/>
  <c r="L282"/>
  <c r="M282"/>
  <c r="N282"/>
  <c r="O282"/>
  <c r="P282"/>
  <c r="Q282"/>
  <c r="R282"/>
  <c r="S282"/>
  <c r="T282"/>
  <c r="U282"/>
  <c r="C282"/>
  <c r="D223"/>
  <c r="E223"/>
  <c r="F223"/>
  <c r="G223"/>
  <c r="H223"/>
  <c r="I223"/>
  <c r="J223"/>
  <c r="K223"/>
  <c r="L223"/>
  <c r="M223"/>
  <c r="N223"/>
  <c r="O223"/>
  <c r="P223"/>
  <c r="Q223"/>
  <c r="R223"/>
  <c r="S223"/>
  <c r="T223"/>
  <c r="U223"/>
  <c r="C223"/>
  <c r="D107"/>
  <c r="E107"/>
  <c r="F107"/>
  <c r="G107"/>
  <c r="H107"/>
  <c r="I107"/>
  <c r="J107"/>
  <c r="K107"/>
  <c r="L107"/>
  <c r="M107"/>
  <c r="N107"/>
  <c r="O107"/>
  <c r="P107"/>
  <c r="Q107"/>
  <c r="R107"/>
  <c r="S107"/>
  <c r="T107"/>
  <c r="U107"/>
  <c r="C107"/>
  <c r="D165"/>
  <c r="E165"/>
  <c r="F165"/>
  <c r="G165"/>
  <c r="H165"/>
  <c r="I165"/>
  <c r="J165"/>
  <c r="K165"/>
  <c r="L165"/>
  <c r="M165"/>
  <c r="N165"/>
  <c r="O165"/>
  <c r="P165"/>
  <c r="Q165"/>
  <c r="R165"/>
  <c r="S165"/>
  <c r="T165"/>
  <c r="U165"/>
  <c r="C165"/>
  <c r="C173" l="1"/>
  <c r="G232" i="35"/>
  <c r="C17"/>
  <c r="C30"/>
  <c r="E232"/>
  <c r="D262" i="1"/>
  <c r="D30"/>
  <c r="C30"/>
  <c r="D30" i="35"/>
  <c r="E30"/>
  <c r="F30"/>
  <c r="G30"/>
  <c r="H30"/>
  <c r="I30"/>
  <c r="J30"/>
  <c r="K30"/>
  <c r="L30"/>
  <c r="M30"/>
  <c r="N30"/>
  <c r="O30"/>
  <c r="P30"/>
  <c r="Q30"/>
  <c r="R30"/>
  <c r="S30"/>
  <c r="T30"/>
  <c r="U30"/>
  <c r="C37" l="1"/>
  <c r="C104" i="1"/>
  <c r="C122" s="1"/>
  <c r="D297"/>
  <c r="E297"/>
  <c r="F297"/>
  <c r="G297"/>
  <c r="H297"/>
  <c r="I297"/>
  <c r="J297"/>
  <c r="K297"/>
  <c r="L297"/>
  <c r="M297"/>
  <c r="N297"/>
  <c r="O297"/>
  <c r="P297"/>
  <c r="Q297"/>
  <c r="R297"/>
  <c r="S297"/>
  <c r="T297"/>
  <c r="U297"/>
  <c r="D279"/>
  <c r="E279"/>
  <c r="F279"/>
  <c r="G279"/>
  <c r="H279"/>
  <c r="I279"/>
  <c r="J279"/>
  <c r="K279"/>
  <c r="L279"/>
  <c r="M279"/>
  <c r="N279"/>
  <c r="O279"/>
  <c r="P279"/>
  <c r="Q279"/>
  <c r="R279"/>
  <c r="S279"/>
  <c r="T279"/>
  <c r="U279"/>
  <c r="C279"/>
  <c r="D292"/>
  <c r="E292"/>
  <c r="F292"/>
  <c r="G292"/>
  <c r="H292"/>
  <c r="I292"/>
  <c r="J292"/>
  <c r="K292"/>
  <c r="L292"/>
  <c r="M292"/>
  <c r="N292"/>
  <c r="O292"/>
  <c r="P292"/>
  <c r="Q292"/>
  <c r="R292"/>
  <c r="S292"/>
  <c r="T292"/>
  <c r="U292"/>
  <c r="C292"/>
  <c r="D268"/>
  <c r="E268"/>
  <c r="F268"/>
  <c r="G268"/>
  <c r="H268"/>
  <c r="I268"/>
  <c r="J268"/>
  <c r="K268"/>
  <c r="L268"/>
  <c r="M268"/>
  <c r="N268"/>
  <c r="O268"/>
  <c r="P268"/>
  <c r="Q268"/>
  <c r="R268"/>
  <c r="S268"/>
  <c r="T268"/>
  <c r="U268"/>
  <c r="D250"/>
  <c r="E250"/>
  <c r="F250"/>
  <c r="G250"/>
  <c r="H250"/>
  <c r="I250"/>
  <c r="J250"/>
  <c r="K250"/>
  <c r="L250"/>
  <c r="M250"/>
  <c r="N250"/>
  <c r="O250"/>
  <c r="P250"/>
  <c r="Q250"/>
  <c r="R250"/>
  <c r="S250"/>
  <c r="T250"/>
  <c r="U250"/>
  <c r="E262"/>
  <c r="F262"/>
  <c r="G262"/>
  <c r="H262"/>
  <c r="I262"/>
  <c r="J262"/>
  <c r="K262"/>
  <c r="L262"/>
  <c r="M262"/>
  <c r="N262"/>
  <c r="O262"/>
  <c r="P262"/>
  <c r="Q262"/>
  <c r="R262"/>
  <c r="S262"/>
  <c r="T262"/>
  <c r="U262"/>
  <c r="C239"/>
  <c r="E238"/>
  <c r="F238"/>
  <c r="G238"/>
  <c r="H238"/>
  <c r="I238"/>
  <c r="J238"/>
  <c r="K238"/>
  <c r="L238"/>
  <c r="M238"/>
  <c r="N238"/>
  <c r="O238"/>
  <c r="P238"/>
  <c r="Q238"/>
  <c r="R238"/>
  <c r="S238"/>
  <c r="T238"/>
  <c r="U238"/>
  <c r="D238"/>
  <c r="E232"/>
  <c r="F232"/>
  <c r="G232"/>
  <c r="H232"/>
  <c r="I232"/>
  <c r="J232"/>
  <c r="K232"/>
  <c r="L232"/>
  <c r="M232"/>
  <c r="N232"/>
  <c r="O232"/>
  <c r="P232"/>
  <c r="Q232"/>
  <c r="R232"/>
  <c r="S232"/>
  <c r="T232"/>
  <c r="U232"/>
  <c r="D208"/>
  <c r="E208"/>
  <c r="F208"/>
  <c r="G208"/>
  <c r="H208"/>
  <c r="I208"/>
  <c r="J208"/>
  <c r="K208"/>
  <c r="L208"/>
  <c r="M208"/>
  <c r="N208"/>
  <c r="O208"/>
  <c r="P208"/>
  <c r="Q208"/>
  <c r="R208"/>
  <c r="S208"/>
  <c r="T208"/>
  <c r="U208"/>
  <c r="C208"/>
  <c r="C209" s="1"/>
  <c r="D202"/>
  <c r="E202"/>
  <c r="F202"/>
  <c r="G202"/>
  <c r="H202"/>
  <c r="I202"/>
  <c r="J202"/>
  <c r="K202"/>
  <c r="L202"/>
  <c r="M202"/>
  <c r="N202"/>
  <c r="O202"/>
  <c r="P202"/>
  <c r="Q202"/>
  <c r="R202"/>
  <c r="S202"/>
  <c r="T202"/>
  <c r="U202"/>
  <c r="D179"/>
  <c r="E179"/>
  <c r="F179"/>
  <c r="G179"/>
  <c r="H179"/>
  <c r="I179"/>
  <c r="J179"/>
  <c r="K179"/>
  <c r="L179"/>
  <c r="M179"/>
  <c r="N179"/>
  <c r="O179"/>
  <c r="P179"/>
  <c r="Q179"/>
  <c r="R179"/>
  <c r="S179"/>
  <c r="T179"/>
  <c r="U179"/>
  <c r="C179"/>
  <c r="D173"/>
  <c r="E173"/>
  <c r="F173"/>
  <c r="G173"/>
  <c r="H173"/>
  <c r="I173"/>
  <c r="J173"/>
  <c r="K173"/>
  <c r="L173"/>
  <c r="M173"/>
  <c r="N173"/>
  <c r="O173"/>
  <c r="P173"/>
  <c r="Q173"/>
  <c r="R173"/>
  <c r="S173"/>
  <c r="T173"/>
  <c r="U173"/>
  <c r="D162"/>
  <c r="E162"/>
  <c r="F162"/>
  <c r="G162"/>
  <c r="H162"/>
  <c r="I162"/>
  <c r="J162"/>
  <c r="K162"/>
  <c r="L162"/>
  <c r="M162"/>
  <c r="N162"/>
  <c r="O162"/>
  <c r="P162"/>
  <c r="Q162"/>
  <c r="R162"/>
  <c r="S162"/>
  <c r="T162"/>
  <c r="U162"/>
  <c r="C162"/>
  <c r="D151"/>
  <c r="E151"/>
  <c r="F151"/>
  <c r="G151"/>
  <c r="H151"/>
  <c r="I151"/>
  <c r="J151"/>
  <c r="K151"/>
  <c r="L151"/>
  <c r="M151"/>
  <c r="N151"/>
  <c r="O151"/>
  <c r="P151"/>
  <c r="Q151"/>
  <c r="R151"/>
  <c r="S151"/>
  <c r="T151"/>
  <c r="U151"/>
  <c r="D145"/>
  <c r="E145"/>
  <c r="F145"/>
  <c r="G145"/>
  <c r="H145"/>
  <c r="I145"/>
  <c r="J145"/>
  <c r="K145"/>
  <c r="L145"/>
  <c r="M145"/>
  <c r="N145"/>
  <c r="O145"/>
  <c r="P145"/>
  <c r="Q145"/>
  <c r="R145"/>
  <c r="S145"/>
  <c r="T145"/>
  <c r="U145"/>
  <c r="C145"/>
  <c r="D133"/>
  <c r="E133"/>
  <c r="F133"/>
  <c r="G133"/>
  <c r="H133"/>
  <c r="I133"/>
  <c r="J133"/>
  <c r="K133"/>
  <c r="L133"/>
  <c r="M133"/>
  <c r="N133"/>
  <c r="O133"/>
  <c r="P133"/>
  <c r="Q133"/>
  <c r="R133"/>
  <c r="S133"/>
  <c r="T133"/>
  <c r="U133"/>
  <c r="C133"/>
  <c r="E116"/>
  <c r="F116"/>
  <c r="G116"/>
  <c r="H116"/>
  <c r="I116"/>
  <c r="J116"/>
  <c r="K116"/>
  <c r="L116"/>
  <c r="M116"/>
  <c r="N116"/>
  <c r="O116"/>
  <c r="P116"/>
  <c r="Q116"/>
  <c r="R116"/>
  <c r="S116"/>
  <c r="T116"/>
  <c r="U116"/>
  <c r="D104"/>
  <c r="D122" s="1"/>
  <c r="E104"/>
  <c r="E122" s="1"/>
  <c r="F104"/>
  <c r="F122" s="1"/>
  <c r="G104"/>
  <c r="G122" s="1"/>
  <c r="H104"/>
  <c r="H122" s="1"/>
  <c r="I104"/>
  <c r="I122" s="1"/>
  <c r="J104"/>
  <c r="J122" s="1"/>
  <c r="K104"/>
  <c r="K122" s="1"/>
  <c r="L104"/>
  <c r="L122" s="1"/>
  <c r="M104"/>
  <c r="M122" s="1"/>
  <c r="N104"/>
  <c r="O104"/>
  <c r="O122" s="1"/>
  <c r="P104"/>
  <c r="P122" s="1"/>
  <c r="Q104"/>
  <c r="Q122" s="1"/>
  <c r="R104"/>
  <c r="R122" s="1"/>
  <c r="S104"/>
  <c r="S122" s="1"/>
  <c r="T104"/>
  <c r="T122" s="1"/>
  <c r="U104"/>
  <c r="U122" s="1"/>
  <c r="D92"/>
  <c r="E92"/>
  <c r="F92"/>
  <c r="G92"/>
  <c r="H92"/>
  <c r="I92"/>
  <c r="J92"/>
  <c r="K92"/>
  <c r="L92"/>
  <c r="M92"/>
  <c r="N92"/>
  <c r="O92"/>
  <c r="P92"/>
  <c r="Q92"/>
  <c r="R92"/>
  <c r="S92"/>
  <c r="T92"/>
  <c r="U92"/>
  <c r="E87"/>
  <c r="F87"/>
  <c r="G87"/>
  <c r="H87"/>
  <c r="I87"/>
  <c r="J87"/>
  <c r="K87"/>
  <c r="L87"/>
  <c r="M87"/>
  <c r="N87"/>
  <c r="O87"/>
  <c r="P87"/>
  <c r="Q87"/>
  <c r="R87"/>
  <c r="S87"/>
  <c r="T87"/>
  <c r="U87"/>
  <c r="D75"/>
  <c r="E75"/>
  <c r="F75"/>
  <c r="G75"/>
  <c r="H75"/>
  <c r="I75"/>
  <c r="J75"/>
  <c r="K75"/>
  <c r="L75"/>
  <c r="M75"/>
  <c r="N75"/>
  <c r="O75"/>
  <c r="P75"/>
  <c r="Q75"/>
  <c r="R75"/>
  <c r="S75"/>
  <c r="T75"/>
  <c r="U75"/>
  <c r="C75"/>
  <c r="E64"/>
  <c r="F64"/>
  <c r="G64"/>
  <c r="H64"/>
  <c r="I64"/>
  <c r="J64"/>
  <c r="K64"/>
  <c r="L64"/>
  <c r="M64"/>
  <c r="N64"/>
  <c r="O64"/>
  <c r="P64"/>
  <c r="Q64"/>
  <c r="R64"/>
  <c r="S64"/>
  <c r="T64"/>
  <c r="U64"/>
  <c r="D59"/>
  <c r="E59"/>
  <c r="F59"/>
  <c r="G59"/>
  <c r="H59"/>
  <c r="I59"/>
  <c r="J59"/>
  <c r="K59"/>
  <c r="L59"/>
  <c r="M59"/>
  <c r="N59"/>
  <c r="O59"/>
  <c r="P59"/>
  <c r="Q59"/>
  <c r="R59"/>
  <c r="S59"/>
  <c r="T59"/>
  <c r="U59"/>
  <c r="C59"/>
  <c r="D48"/>
  <c r="E48"/>
  <c r="F48"/>
  <c r="G48"/>
  <c r="H48"/>
  <c r="I48"/>
  <c r="J48"/>
  <c r="K48"/>
  <c r="L48"/>
  <c r="M48"/>
  <c r="N48"/>
  <c r="O48"/>
  <c r="P48"/>
  <c r="Q48"/>
  <c r="R48"/>
  <c r="S48"/>
  <c r="T48"/>
  <c r="U48"/>
  <c r="C48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E30"/>
  <c r="F30"/>
  <c r="G30"/>
  <c r="H30"/>
  <c r="I30"/>
  <c r="J30"/>
  <c r="K30"/>
  <c r="L30"/>
  <c r="M30"/>
  <c r="N30"/>
  <c r="O30"/>
  <c r="P30"/>
  <c r="Q30"/>
  <c r="R30"/>
  <c r="S30"/>
  <c r="T30"/>
  <c r="U30"/>
  <c r="D17"/>
  <c r="E17"/>
  <c r="F17"/>
  <c r="G17"/>
  <c r="H17"/>
  <c r="I17"/>
  <c r="J17"/>
  <c r="K17"/>
  <c r="L17"/>
  <c r="M17"/>
  <c r="N17"/>
  <c r="O17"/>
  <c r="P17"/>
  <c r="Q17"/>
  <c r="R17"/>
  <c r="S17"/>
  <c r="T17"/>
  <c r="U17"/>
  <c r="C17"/>
  <c r="C279" i="35"/>
  <c r="D297"/>
  <c r="E297"/>
  <c r="F297"/>
  <c r="G297"/>
  <c r="H297"/>
  <c r="I297"/>
  <c r="J297"/>
  <c r="K297"/>
  <c r="L297"/>
  <c r="M297"/>
  <c r="N297"/>
  <c r="O297"/>
  <c r="P297"/>
  <c r="Q297"/>
  <c r="R297"/>
  <c r="S297"/>
  <c r="T297"/>
  <c r="U297"/>
  <c r="C145"/>
  <c r="G145"/>
  <c r="G59"/>
  <c r="N122" i="1" l="1"/>
  <c r="T209"/>
  <c r="R209"/>
  <c r="P209"/>
  <c r="N209"/>
  <c r="L209"/>
  <c r="J209"/>
  <c r="H209"/>
  <c r="F209"/>
  <c r="D209"/>
  <c r="U239"/>
  <c r="S239"/>
  <c r="Q239"/>
  <c r="O239"/>
  <c r="M239"/>
  <c r="K239"/>
  <c r="I239"/>
  <c r="G239"/>
  <c r="E239"/>
  <c r="C65"/>
  <c r="T65"/>
  <c r="R65"/>
  <c r="P65"/>
  <c r="N65"/>
  <c r="L65"/>
  <c r="J65"/>
  <c r="H65"/>
  <c r="F65"/>
  <c r="D65"/>
  <c r="U65"/>
  <c r="S65"/>
  <c r="Q65"/>
  <c r="O65"/>
  <c r="M65"/>
  <c r="K65"/>
  <c r="C180"/>
  <c r="T180"/>
  <c r="R180"/>
  <c r="P180"/>
  <c r="N180"/>
  <c r="L180"/>
  <c r="J180"/>
  <c r="H180"/>
  <c r="F180"/>
  <c r="D180"/>
  <c r="U209"/>
  <c r="U180"/>
  <c r="S180"/>
  <c r="Q180"/>
  <c r="O180"/>
  <c r="M180"/>
  <c r="K180"/>
  <c r="I180"/>
  <c r="G180"/>
  <c r="E180"/>
  <c r="U93"/>
  <c r="S93"/>
  <c r="Q93"/>
  <c r="O93"/>
  <c r="M93"/>
  <c r="K93"/>
  <c r="I93"/>
  <c r="G93"/>
  <c r="D239"/>
  <c r="I65"/>
  <c r="G65"/>
  <c r="E65"/>
  <c r="C152"/>
  <c r="T152"/>
  <c r="R152"/>
  <c r="P152"/>
  <c r="N152"/>
  <c r="L152"/>
  <c r="J152"/>
  <c r="H152"/>
  <c r="F152"/>
  <c r="D152"/>
  <c r="U152"/>
  <c r="S152"/>
  <c r="Q152"/>
  <c r="O152"/>
  <c r="M152"/>
  <c r="K152"/>
  <c r="I152"/>
  <c r="G152"/>
  <c r="E152"/>
  <c r="S209"/>
  <c r="Q209"/>
  <c r="O209"/>
  <c r="M209"/>
  <c r="K209"/>
  <c r="I209"/>
  <c r="G209"/>
  <c r="E209"/>
  <c r="U269"/>
  <c r="S269"/>
  <c r="Q269"/>
  <c r="O269"/>
  <c r="M269"/>
  <c r="K269"/>
  <c r="I269"/>
  <c r="G269"/>
  <c r="E269"/>
  <c r="C298"/>
  <c r="T298"/>
  <c r="R298"/>
  <c r="P298"/>
  <c r="N298"/>
  <c r="L298"/>
  <c r="J298"/>
  <c r="H298"/>
  <c r="F298"/>
  <c r="D298"/>
  <c r="E93"/>
  <c r="T239"/>
  <c r="R239"/>
  <c r="P239"/>
  <c r="N239"/>
  <c r="L239"/>
  <c r="J239"/>
  <c r="H239"/>
  <c r="F239"/>
  <c r="C269"/>
  <c r="T269"/>
  <c r="R269"/>
  <c r="P269"/>
  <c r="N269"/>
  <c r="L269"/>
  <c r="J269"/>
  <c r="H269"/>
  <c r="F269"/>
  <c r="D269"/>
  <c r="U298"/>
  <c r="S298"/>
  <c r="Q298"/>
  <c r="O298"/>
  <c r="M298"/>
  <c r="K298"/>
  <c r="I298"/>
  <c r="G298"/>
  <c r="E298"/>
  <c r="C93"/>
  <c r="T93"/>
  <c r="R93"/>
  <c r="P93"/>
  <c r="N93"/>
  <c r="L93"/>
  <c r="J93"/>
  <c r="H93"/>
  <c r="F93"/>
  <c r="D93"/>
  <c r="D292" i="35" l="1"/>
  <c r="E292"/>
  <c r="F292"/>
  <c r="G292"/>
  <c r="H292"/>
  <c r="I292"/>
  <c r="J292"/>
  <c r="K292"/>
  <c r="L292"/>
  <c r="M292"/>
  <c r="N292"/>
  <c r="O292"/>
  <c r="P292"/>
  <c r="Q292"/>
  <c r="R292"/>
  <c r="S292"/>
  <c r="T292"/>
  <c r="U292"/>
  <c r="C292"/>
  <c r="D282"/>
  <c r="E282"/>
  <c r="F282"/>
  <c r="G282"/>
  <c r="H282"/>
  <c r="I282"/>
  <c r="J282"/>
  <c r="K282"/>
  <c r="L282"/>
  <c r="M282"/>
  <c r="N282"/>
  <c r="O282"/>
  <c r="P282"/>
  <c r="Q282"/>
  <c r="R282"/>
  <c r="S282"/>
  <c r="T282"/>
  <c r="U282"/>
  <c r="C282"/>
  <c r="D279"/>
  <c r="E279"/>
  <c r="F279"/>
  <c r="G279"/>
  <c r="H279"/>
  <c r="I279"/>
  <c r="J279"/>
  <c r="K279"/>
  <c r="L279"/>
  <c r="M279"/>
  <c r="N279"/>
  <c r="O279"/>
  <c r="P279"/>
  <c r="Q279"/>
  <c r="R279"/>
  <c r="S279"/>
  <c r="T279"/>
  <c r="U279"/>
  <c r="D268"/>
  <c r="E268"/>
  <c r="F268"/>
  <c r="G268"/>
  <c r="H268"/>
  <c r="I268"/>
  <c r="J268"/>
  <c r="K268"/>
  <c r="L268"/>
  <c r="M268"/>
  <c r="N268"/>
  <c r="O268"/>
  <c r="P268"/>
  <c r="Q268"/>
  <c r="R268"/>
  <c r="S268"/>
  <c r="T268"/>
  <c r="U268"/>
  <c r="D262"/>
  <c r="E262"/>
  <c r="F262"/>
  <c r="G262"/>
  <c r="H262"/>
  <c r="I262"/>
  <c r="J262"/>
  <c r="K262"/>
  <c r="L262"/>
  <c r="M262"/>
  <c r="N262"/>
  <c r="O262"/>
  <c r="P262"/>
  <c r="Q262"/>
  <c r="R262"/>
  <c r="S262"/>
  <c r="T262"/>
  <c r="U262"/>
  <c r="D250"/>
  <c r="E250"/>
  <c r="F250"/>
  <c r="G250"/>
  <c r="H250"/>
  <c r="I250"/>
  <c r="J250"/>
  <c r="K250"/>
  <c r="L250"/>
  <c r="M250"/>
  <c r="N250"/>
  <c r="O250"/>
  <c r="P250"/>
  <c r="Q250"/>
  <c r="R250"/>
  <c r="S250"/>
  <c r="T250"/>
  <c r="U250"/>
  <c r="C250"/>
  <c r="E238"/>
  <c r="F238"/>
  <c r="G238"/>
  <c r="H238"/>
  <c r="I238"/>
  <c r="J238"/>
  <c r="K238"/>
  <c r="L238"/>
  <c r="M238"/>
  <c r="N238"/>
  <c r="O238"/>
  <c r="P238"/>
  <c r="Q238"/>
  <c r="R238"/>
  <c r="S238"/>
  <c r="T238"/>
  <c r="U238"/>
  <c r="F232"/>
  <c r="H232"/>
  <c r="I232"/>
  <c r="J232"/>
  <c r="K232"/>
  <c r="L232"/>
  <c r="M232"/>
  <c r="N232"/>
  <c r="O232"/>
  <c r="P232"/>
  <c r="Q232"/>
  <c r="R232"/>
  <c r="S232"/>
  <c r="T232"/>
  <c r="U232"/>
  <c r="D223"/>
  <c r="E223"/>
  <c r="F223"/>
  <c r="G223"/>
  <c r="H223"/>
  <c r="I223"/>
  <c r="J223"/>
  <c r="K223"/>
  <c r="L223"/>
  <c r="M223"/>
  <c r="N223"/>
  <c r="O223"/>
  <c r="P223"/>
  <c r="Q223"/>
  <c r="R223"/>
  <c r="S223"/>
  <c r="T223"/>
  <c r="U223"/>
  <c r="C223"/>
  <c r="D220"/>
  <c r="E220"/>
  <c r="F220"/>
  <c r="G220"/>
  <c r="H220"/>
  <c r="I220"/>
  <c r="J220"/>
  <c r="K220"/>
  <c r="L220"/>
  <c r="M220"/>
  <c r="N220"/>
  <c r="O220"/>
  <c r="P220"/>
  <c r="Q220"/>
  <c r="R220"/>
  <c r="S220"/>
  <c r="T220"/>
  <c r="U220"/>
  <c r="C220"/>
  <c r="D208"/>
  <c r="E208"/>
  <c r="F208"/>
  <c r="G208"/>
  <c r="H208"/>
  <c r="I208"/>
  <c r="J208"/>
  <c r="K208"/>
  <c r="L208"/>
  <c r="M208"/>
  <c r="N208"/>
  <c r="O208"/>
  <c r="P208"/>
  <c r="Q208"/>
  <c r="R208"/>
  <c r="S208"/>
  <c r="T208"/>
  <c r="U208"/>
  <c r="C208"/>
  <c r="E202"/>
  <c r="F202"/>
  <c r="G202"/>
  <c r="H202"/>
  <c r="I202"/>
  <c r="J202"/>
  <c r="K202"/>
  <c r="L202"/>
  <c r="M202"/>
  <c r="N202"/>
  <c r="O202"/>
  <c r="P202"/>
  <c r="Q202"/>
  <c r="R202"/>
  <c r="S202"/>
  <c r="T202"/>
  <c r="U202"/>
  <c r="D202"/>
  <c r="D191"/>
  <c r="E191"/>
  <c r="F191"/>
  <c r="G191"/>
  <c r="H191"/>
  <c r="I191"/>
  <c r="J191"/>
  <c r="K191"/>
  <c r="L191"/>
  <c r="M191"/>
  <c r="N191"/>
  <c r="O191"/>
  <c r="P191"/>
  <c r="Q191"/>
  <c r="R191"/>
  <c r="S191"/>
  <c r="T191"/>
  <c r="U191"/>
  <c r="C191"/>
  <c r="D179"/>
  <c r="E179"/>
  <c r="F179"/>
  <c r="G179"/>
  <c r="H179"/>
  <c r="I179"/>
  <c r="J179"/>
  <c r="K179"/>
  <c r="L179"/>
  <c r="M179"/>
  <c r="N179"/>
  <c r="O179"/>
  <c r="P179"/>
  <c r="Q179"/>
  <c r="R179"/>
  <c r="S179"/>
  <c r="T179"/>
  <c r="U179"/>
  <c r="C179"/>
  <c r="D173"/>
  <c r="E173"/>
  <c r="F173"/>
  <c r="G173"/>
  <c r="H173"/>
  <c r="I173"/>
  <c r="J173"/>
  <c r="K173"/>
  <c r="L173"/>
  <c r="M173"/>
  <c r="N173"/>
  <c r="O173"/>
  <c r="P173"/>
  <c r="Q173"/>
  <c r="R173"/>
  <c r="S173"/>
  <c r="T173"/>
  <c r="U173"/>
  <c r="C173"/>
  <c r="D165"/>
  <c r="E165"/>
  <c r="F165"/>
  <c r="G165"/>
  <c r="H165"/>
  <c r="I165"/>
  <c r="J165"/>
  <c r="K165"/>
  <c r="L165"/>
  <c r="M165"/>
  <c r="N165"/>
  <c r="O165"/>
  <c r="P165"/>
  <c r="Q165"/>
  <c r="R165"/>
  <c r="S165"/>
  <c r="T165"/>
  <c r="U165"/>
  <c r="C165"/>
  <c r="D162"/>
  <c r="E162"/>
  <c r="F162"/>
  <c r="G162"/>
  <c r="H162"/>
  <c r="I162"/>
  <c r="J162"/>
  <c r="K162"/>
  <c r="L162"/>
  <c r="M162"/>
  <c r="N162"/>
  <c r="O162"/>
  <c r="P162"/>
  <c r="Q162"/>
  <c r="R162"/>
  <c r="S162"/>
  <c r="T162"/>
  <c r="U162"/>
  <c r="C162"/>
  <c r="D145"/>
  <c r="E145"/>
  <c r="F145"/>
  <c r="H145"/>
  <c r="I145"/>
  <c r="J145"/>
  <c r="K145"/>
  <c r="L145"/>
  <c r="M145"/>
  <c r="N145"/>
  <c r="O145"/>
  <c r="P145"/>
  <c r="Q145"/>
  <c r="R145"/>
  <c r="S145"/>
  <c r="T145"/>
  <c r="U145"/>
  <c r="D133"/>
  <c r="E133"/>
  <c r="F133"/>
  <c r="G133"/>
  <c r="H133"/>
  <c r="I133"/>
  <c r="J133"/>
  <c r="K133"/>
  <c r="L133"/>
  <c r="M133"/>
  <c r="N133"/>
  <c r="O133"/>
  <c r="P133"/>
  <c r="Q133"/>
  <c r="R133"/>
  <c r="S133"/>
  <c r="T133"/>
  <c r="U133"/>
  <c r="C133"/>
  <c r="C152" s="1"/>
  <c r="D121"/>
  <c r="E121"/>
  <c r="F121"/>
  <c r="G121"/>
  <c r="H121"/>
  <c r="I121"/>
  <c r="J121"/>
  <c r="K121"/>
  <c r="L121"/>
  <c r="M121"/>
  <c r="N121"/>
  <c r="O121"/>
  <c r="P121"/>
  <c r="Q121"/>
  <c r="R121"/>
  <c r="S121"/>
  <c r="T121"/>
  <c r="U121"/>
  <c r="C121"/>
  <c r="D116"/>
  <c r="E116"/>
  <c r="F116"/>
  <c r="G116"/>
  <c r="H116"/>
  <c r="I116"/>
  <c r="J116"/>
  <c r="K116"/>
  <c r="L116"/>
  <c r="M116"/>
  <c r="N116"/>
  <c r="O116"/>
  <c r="P116"/>
  <c r="Q116"/>
  <c r="R116"/>
  <c r="S116"/>
  <c r="T116"/>
  <c r="U116"/>
  <c r="D107"/>
  <c r="E107"/>
  <c r="F107"/>
  <c r="G107"/>
  <c r="H107"/>
  <c r="I107"/>
  <c r="J107"/>
  <c r="K107"/>
  <c r="L107"/>
  <c r="M107"/>
  <c r="N107"/>
  <c r="O107"/>
  <c r="P107"/>
  <c r="Q107"/>
  <c r="R107"/>
  <c r="S107"/>
  <c r="T107"/>
  <c r="U107"/>
  <c r="C107"/>
  <c r="D104"/>
  <c r="E104"/>
  <c r="F104"/>
  <c r="G104"/>
  <c r="H104"/>
  <c r="I104"/>
  <c r="J104"/>
  <c r="K104"/>
  <c r="L104"/>
  <c r="M104"/>
  <c r="N104"/>
  <c r="O104"/>
  <c r="P104"/>
  <c r="Q104"/>
  <c r="R104"/>
  <c r="S104"/>
  <c r="T104"/>
  <c r="U104"/>
  <c r="C104"/>
  <c r="D92"/>
  <c r="E92"/>
  <c r="F92"/>
  <c r="G92"/>
  <c r="H92"/>
  <c r="I92"/>
  <c r="J92"/>
  <c r="K92"/>
  <c r="L92"/>
  <c r="M92"/>
  <c r="N92"/>
  <c r="O92"/>
  <c r="P92"/>
  <c r="Q92"/>
  <c r="R92"/>
  <c r="S92"/>
  <c r="T92"/>
  <c r="U92"/>
  <c r="E87"/>
  <c r="F87"/>
  <c r="G87"/>
  <c r="H87"/>
  <c r="I87"/>
  <c r="J87"/>
  <c r="K87"/>
  <c r="L87"/>
  <c r="M87"/>
  <c r="N87"/>
  <c r="O87"/>
  <c r="P87"/>
  <c r="Q87"/>
  <c r="R87"/>
  <c r="S87"/>
  <c r="T87"/>
  <c r="U87"/>
  <c r="D75"/>
  <c r="E75"/>
  <c r="F75"/>
  <c r="G75"/>
  <c r="H75"/>
  <c r="I75"/>
  <c r="J75"/>
  <c r="K75"/>
  <c r="L75"/>
  <c r="M75"/>
  <c r="N75"/>
  <c r="O75"/>
  <c r="P75"/>
  <c r="Q75"/>
  <c r="R75"/>
  <c r="S75"/>
  <c r="T75"/>
  <c r="U75"/>
  <c r="C75"/>
  <c r="C93" s="1"/>
  <c r="E64"/>
  <c r="F64"/>
  <c r="G64"/>
  <c r="H64"/>
  <c r="I64"/>
  <c r="J64"/>
  <c r="K64"/>
  <c r="L64"/>
  <c r="M64"/>
  <c r="N64"/>
  <c r="O64"/>
  <c r="P64"/>
  <c r="Q64"/>
  <c r="R64"/>
  <c r="S64"/>
  <c r="T64"/>
  <c r="U64"/>
  <c r="D59"/>
  <c r="E59"/>
  <c r="F59"/>
  <c r="H59"/>
  <c r="I59"/>
  <c r="J59"/>
  <c r="K59"/>
  <c r="L59"/>
  <c r="M59"/>
  <c r="N59"/>
  <c r="O59"/>
  <c r="P59"/>
  <c r="Q59"/>
  <c r="R59"/>
  <c r="S59"/>
  <c r="T59"/>
  <c r="U59"/>
  <c r="C59"/>
  <c r="D51"/>
  <c r="E51"/>
  <c r="F51"/>
  <c r="G51"/>
  <c r="H51"/>
  <c r="I51"/>
  <c r="J51"/>
  <c r="K51"/>
  <c r="L51"/>
  <c r="M51"/>
  <c r="N51"/>
  <c r="O51"/>
  <c r="P51"/>
  <c r="Q51"/>
  <c r="R51"/>
  <c r="S51"/>
  <c r="T51"/>
  <c r="U51"/>
  <c r="C51"/>
  <c r="D48"/>
  <c r="E48"/>
  <c r="F48"/>
  <c r="G48"/>
  <c r="H48"/>
  <c r="I48"/>
  <c r="J48"/>
  <c r="K48"/>
  <c r="L48"/>
  <c r="M48"/>
  <c r="N48"/>
  <c r="O48"/>
  <c r="P48"/>
  <c r="Q48"/>
  <c r="R48"/>
  <c r="S48"/>
  <c r="T48"/>
  <c r="U48"/>
  <c r="C48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D17"/>
  <c r="E17"/>
  <c r="F17"/>
  <c r="G17"/>
  <c r="H17"/>
  <c r="H37" s="1"/>
  <c r="I17"/>
  <c r="J17"/>
  <c r="K17"/>
  <c r="L17"/>
  <c r="M17"/>
  <c r="N17"/>
  <c r="O17"/>
  <c r="P17"/>
  <c r="Q17"/>
  <c r="R17"/>
  <c r="S17"/>
  <c r="T17"/>
  <c r="U17"/>
  <c r="E311" i="1"/>
  <c r="C311"/>
  <c r="D37"/>
  <c r="E37"/>
  <c r="F37"/>
  <c r="G37"/>
  <c r="H37"/>
  <c r="I37"/>
  <c r="J37"/>
  <c r="K37"/>
  <c r="L37"/>
  <c r="M37"/>
  <c r="N37"/>
  <c r="O37"/>
  <c r="P37"/>
  <c r="Q37"/>
  <c r="R37"/>
  <c r="S37"/>
  <c r="T37"/>
  <c r="U37"/>
  <c r="C37"/>
  <c r="T122" i="35" l="1"/>
  <c r="T65"/>
  <c r="P65"/>
  <c r="L65"/>
  <c r="H65"/>
  <c r="D65"/>
  <c r="C180"/>
  <c r="T180"/>
  <c r="R180"/>
  <c r="P180"/>
  <c r="N180"/>
  <c r="L180"/>
  <c r="J180"/>
  <c r="H180"/>
  <c r="F180"/>
  <c r="D180"/>
  <c r="C209"/>
  <c r="U269"/>
  <c r="S269"/>
  <c r="Q269"/>
  <c r="O269"/>
  <c r="M269"/>
  <c r="K269"/>
  <c r="I269"/>
  <c r="G269"/>
  <c r="E269"/>
  <c r="C298"/>
  <c r="L122"/>
  <c r="P122"/>
  <c r="H122"/>
  <c r="D122"/>
  <c r="K37"/>
  <c r="T37"/>
  <c r="G65"/>
  <c r="C65"/>
  <c r="R65"/>
  <c r="N65"/>
  <c r="J65"/>
  <c r="F65"/>
  <c r="G152"/>
  <c r="T152"/>
  <c r="R152"/>
  <c r="P152"/>
  <c r="N152"/>
  <c r="L152"/>
  <c r="J152"/>
  <c r="H152"/>
  <c r="U180"/>
  <c r="S180"/>
  <c r="Q180"/>
  <c r="O180"/>
  <c r="M180"/>
  <c r="K180"/>
  <c r="I180"/>
  <c r="G180"/>
  <c r="E180"/>
  <c r="U209"/>
  <c r="S209"/>
  <c r="Q209"/>
  <c r="O209"/>
  <c r="M209"/>
  <c r="K209"/>
  <c r="I209"/>
  <c r="G209"/>
  <c r="E209"/>
  <c r="D209"/>
  <c r="T209"/>
  <c r="R209"/>
  <c r="P209"/>
  <c r="N209"/>
  <c r="L209"/>
  <c r="J209"/>
  <c r="H209"/>
  <c r="F209"/>
  <c r="C239"/>
  <c r="T269"/>
  <c r="R269"/>
  <c r="P269"/>
  <c r="N269"/>
  <c r="L269"/>
  <c r="J269"/>
  <c r="H269"/>
  <c r="F269"/>
  <c r="D269"/>
  <c r="I311"/>
  <c r="F152"/>
  <c r="D152"/>
  <c r="N122"/>
  <c r="R122"/>
  <c r="J122"/>
  <c r="F122"/>
  <c r="U93"/>
  <c r="S93"/>
  <c r="Q93"/>
  <c r="O93"/>
  <c r="M93"/>
  <c r="K93"/>
  <c r="I93"/>
  <c r="G93"/>
  <c r="E93"/>
  <c r="C311"/>
  <c r="U65"/>
  <c r="S65"/>
  <c r="Q65"/>
  <c r="O65"/>
  <c r="M65"/>
  <c r="K65"/>
  <c r="I65"/>
  <c r="E65"/>
  <c r="U239"/>
  <c r="S239"/>
  <c r="Q239"/>
  <c r="O239"/>
  <c r="M239"/>
  <c r="K239"/>
  <c r="I239"/>
  <c r="G239"/>
  <c r="E239"/>
  <c r="T298"/>
  <c r="R298"/>
  <c r="P298"/>
  <c r="N298"/>
  <c r="L298"/>
  <c r="J298"/>
  <c r="H298"/>
  <c r="F298"/>
  <c r="D298"/>
  <c r="R37"/>
  <c r="P37"/>
  <c r="N37"/>
  <c r="L37"/>
  <c r="J37"/>
  <c r="F37"/>
  <c r="D37"/>
  <c r="T93"/>
  <c r="R93"/>
  <c r="P93"/>
  <c r="N93"/>
  <c r="L93"/>
  <c r="J93"/>
  <c r="H93"/>
  <c r="F93"/>
  <c r="D93"/>
  <c r="C122"/>
  <c r="U152"/>
  <c r="S152"/>
  <c r="Q152"/>
  <c r="O152"/>
  <c r="M152"/>
  <c r="K152"/>
  <c r="I152"/>
  <c r="E152"/>
  <c r="D239"/>
  <c r="T239"/>
  <c r="R239"/>
  <c r="P239"/>
  <c r="N239"/>
  <c r="L239"/>
  <c r="J239"/>
  <c r="H239"/>
  <c r="F239"/>
  <c r="C269"/>
  <c r="U298"/>
  <c r="S298"/>
  <c r="Q298"/>
  <c r="O298"/>
  <c r="M298"/>
  <c r="K298"/>
  <c r="I298"/>
  <c r="G298"/>
  <c r="E298"/>
  <c r="U37"/>
  <c r="S37"/>
  <c r="Q37"/>
  <c r="O37"/>
  <c r="M37"/>
  <c r="I37"/>
  <c r="G37"/>
  <c r="E37"/>
  <c r="G311" i="1"/>
  <c r="E311" i="35"/>
  <c r="E122"/>
  <c r="G122"/>
  <c r="I122"/>
  <c r="K122"/>
  <c r="M122"/>
  <c r="O122"/>
  <c r="Q122"/>
  <c r="S122"/>
  <c r="U122"/>
  <c r="G311"/>
  <c r="Q304" l="1"/>
  <c r="Q305" s="1"/>
  <c r="I304"/>
  <c r="I305" s="1"/>
  <c r="M304"/>
  <c r="M305" s="1"/>
  <c r="E304"/>
  <c r="E305" s="1"/>
  <c r="R304"/>
  <c r="R305" s="1"/>
  <c r="N304"/>
  <c r="N305" s="1"/>
  <c r="J304"/>
  <c r="J305" s="1"/>
  <c r="S304"/>
  <c r="S305" s="1"/>
  <c r="G304"/>
  <c r="G305" s="1"/>
  <c r="C304"/>
  <c r="C305" s="1"/>
  <c r="K304"/>
  <c r="K305" s="1"/>
  <c r="O304"/>
  <c r="O305" s="1"/>
  <c r="P304"/>
  <c r="P305" s="1"/>
  <c r="T304"/>
  <c r="T305" s="1"/>
  <c r="L304"/>
  <c r="L305" s="1"/>
  <c r="F304"/>
  <c r="F305" s="1"/>
  <c r="H304"/>
  <c r="H305" s="1"/>
  <c r="D304"/>
  <c r="D305" s="1"/>
  <c r="C306" l="1"/>
  <c r="E306"/>
  <c r="I311" i="1"/>
  <c r="D304"/>
  <c r="G304"/>
  <c r="G305" s="1"/>
  <c r="Q304"/>
  <c r="Q305" s="1"/>
  <c r="J304"/>
  <c r="J305" s="1"/>
  <c r="N304"/>
  <c r="N305" s="1"/>
  <c r="R304"/>
  <c r="R305" s="1"/>
  <c r="I304"/>
  <c r="I305" s="1"/>
  <c r="C304"/>
  <c r="S304"/>
  <c r="S305" s="1"/>
  <c r="F304"/>
  <c r="F305" s="1"/>
  <c r="K304"/>
  <c r="K305" s="1"/>
  <c r="O304"/>
  <c r="O305" s="1"/>
  <c r="E304"/>
  <c r="E305" s="1"/>
  <c r="P304"/>
  <c r="P305" s="1"/>
  <c r="L304"/>
  <c r="L305" s="1"/>
  <c r="T304"/>
  <c r="T305" s="1"/>
  <c r="M304"/>
  <c r="M305" s="1"/>
  <c r="H304"/>
  <c r="H305" s="1"/>
  <c r="C305" l="1"/>
  <c r="C306"/>
  <c r="D306"/>
  <c r="D305"/>
</calcChain>
</file>

<file path=xl/sharedStrings.xml><?xml version="1.0" encoding="utf-8"?>
<sst xmlns="http://schemas.openxmlformats.org/spreadsheetml/2006/main" count="1774" uniqueCount="207">
  <si>
    <t>№ рецептуры</t>
  </si>
  <si>
    <t>Название блюда</t>
  </si>
  <si>
    <t>Масса</t>
  </si>
  <si>
    <t>Белки</t>
  </si>
  <si>
    <t>Жиры</t>
  </si>
  <si>
    <t>Углеводы</t>
  </si>
  <si>
    <t>Энергетическая ценность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</si>
  <si>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</si>
  <si>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</si>
  <si>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</si>
  <si>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</si>
  <si>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</si>
  <si>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</si>
  <si>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</si>
  <si>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</si>
  <si>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</si>
  <si>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</si>
  <si>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</si>
  <si>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</si>
  <si>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</si>
  <si>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</si>
  <si>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</si>
  <si>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</si>
  <si>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</si>
  <si>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</si>
  <si>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</si>
  <si>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</si>
  <si>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Завтрак</t>
  </si>
  <si>
    <t>54-19з-2020</t>
  </si>
  <si>
    <t>Масло сливочное (порциями)</t>
  </si>
  <si>
    <t>54-9к-2020</t>
  </si>
  <si>
    <t>Каша вязкая молочная овсяная</t>
  </si>
  <si>
    <t>54-6о-2020</t>
  </si>
  <si>
    <t>Яйцо вареное</t>
  </si>
  <si>
    <t>54-4гн-2020</t>
  </si>
  <si>
    <t>Чай с молоком и сахаром</t>
  </si>
  <si>
    <t>Пром.</t>
  </si>
  <si>
    <t>Батон простой</t>
  </si>
  <si>
    <t>Итого за Завтрак</t>
  </si>
  <si>
    <t>Второй завтрак</t>
  </si>
  <si>
    <t>Молоко 2.5%</t>
  </si>
  <si>
    <t>Итого за Второй завтрак</t>
  </si>
  <si>
    <t>Обед</t>
  </si>
  <si>
    <t>54-7с-2020</t>
  </si>
  <si>
    <t>54-1хн-2020</t>
  </si>
  <si>
    <t>Компот из смеси сухофруктов</t>
  </si>
  <si>
    <t>Хлеб пшеничный</t>
  </si>
  <si>
    <t>Хлеб ржаной</t>
  </si>
  <si>
    <t>Итого за Обед</t>
  </si>
  <si>
    <t>Полдник</t>
  </si>
  <si>
    <t>54-16к-2020</t>
  </si>
  <si>
    <t>Каша "Дружба"</t>
  </si>
  <si>
    <t>54-3гн -2020</t>
  </si>
  <si>
    <t>Итого за Полдник</t>
  </si>
  <si>
    <t>Итого за день</t>
  </si>
  <si>
    <t>Вторник, 1 неделя</t>
  </si>
  <si>
    <t>54-1з-2020</t>
  </si>
  <si>
    <t>Сыр твердых сортов в нарезке</t>
  </si>
  <si>
    <t>54-21гн-2020</t>
  </si>
  <si>
    <t>Какао с молоком</t>
  </si>
  <si>
    <t>Ряженка 2.5%</t>
  </si>
  <si>
    <t>54-8с-2020</t>
  </si>
  <si>
    <t>Суп гороховый</t>
  </si>
  <si>
    <t xml:space="preserve">54-3м-2020 </t>
  </si>
  <si>
    <t>Голубцы ленивые</t>
  </si>
  <si>
    <t>54-33хн-2020</t>
  </si>
  <si>
    <t>Напиток апельсиновый</t>
  </si>
  <si>
    <t>54-27м-2020</t>
  </si>
  <si>
    <t>Рагу из курицы</t>
  </si>
  <si>
    <t>54-10в-2020</t>
  </si>
  <si>
    <t>Булочка ванильная</t>
  </si>
  <si>
    <t>Сок яблочный</t>
  </si>
  <si>
    <t>Среда, 1 неделя</t>
  </si>
  <si>
    <t>54-1о-2020</t>
  </si>
  <si>
    <t>Омлет натуральный</t>
  </si>
  <si>
    <t>54-3гн-2020</t>
  </si>
  <si>
    <t>Чай с лимоном и сахаром</t>
  </si>
  <si>
    <t>54-1с-2020</t>
  </si>
  <si>
    <t>Щи из свежей капусты со сметаной</t>
  </si>
  <si>
    <t>54-4г-2020</t>
  </si>
  <si>
    <t>Каша гречневая рассыпчатая</t>
  </si>
  <si>
    <t>54-3соус-2020</t>
  </si>
  <si>
    <t>Соус красный основной</t>
  </si>
  <si>
    <t>54-23гн-2020</t>
  </si>
  <si>
    <t>Кофейный напиток с молоком</t>
  </si>
  <si>
    <t>54-3г-2020</t>
  </si>
  <si>
    <t>Макароны отварные с сыром</t>
  </si>
  <si>
    <t>Четверг, 1 неделя</t>
  </si>
  <si>
    <t>54-19к-2020</t>
  </si>
  <si>
    <t>Суп молочный с макаронными изделиями</t>
  </si>
  <si>
    <t>54-2гн-2020</t>
  </si>
  <si>
    <t>Чай с сахаром</t>
  </si>
  <si>
    <t>54-21г-2020</t>
  </si>
  <si>
    <t>Горошница</t>
  </si>
  <si>
    <t>54-6т-2020</t>
  </si>
  <si>
    <t>Сырники</t>
  </si>
  <si>
    <t>Сушка простая</t>
  </si>
  <si>
    <t>Пятница, 1 неделя</t>
  </si>
  <si>
    <t>54-7к-2020</t>
  </si>
  <si>
    <t>54-2с-2020</t>
  </si>
  <si>
    <t>Борщ с капустой и картофелем со сметаной</t>
  </si>
  <si>
    <t>54-11г-2020</t>
  </si>
  <si>
    <t>Картофельное пюре</t>
  </si>
  <si>
    <t>54-7р-2020</t>
  </si>
  <si>
    <t>Рыба, припущенная в молоке (минтай)</t>
  </si>
  <si>
    <t>54-2хн-2020</t>
  </si>
  <si>
    <t>Компот из кураги</t>
  </si>
  <si>
    <t>54-13к-2020</t>
  </si>
  <si>
    <t>Каша вязкая молочная пшеничная</t>
  </si>
  <si>
    <t>Понедельник, 2 неделя</t>
  </si>
  <si>
    <t>54-3с-2020</t>
  </si>
  <si>
    <t>Рассольник Ленинградский</t>
  </si>
  <si>
    <t>54-13м-2020</t>
  </si>
  <si>
    <t>Запеканка картофельная с говядиной</t>
  </si>
  <si>
    <t>Вторник, 2 неделя</t>
  </si>
  <si>
    <t>54-6с-2020</t>
  </si>
  <si>
    <t>Суп картофельный с клецками</t>
  </si>
  <si>
    <t>54-12м-2020</t>
  </si>
  <si>
    <t>Плов с курицей</t>
  </si>
  <si>
    <t>Среда, 2 неделя</t>
  </si>
  <si>
    <t xml:space="preserve">54-2м-2020 </t>
  </si>
  <si>
    <t>Гуляш из говядины</t>
  </si>
  <si>
    <t>Четверг, 2 неделя</t>
  </si>
  <si>
    <t>54-6к-2020</t>
  </si>
  <si>
    <t>Каша вязкая молочная пшенная</t>
  </si>
  <si>
    <t>Пятница, 2 неделя</t>
  </si>
  <si>
    <t>54-18к-2020</t>
  </si>
  <si>
    <t>Суп молочный с рисом</t>
  </si>
  <si>
    <t>54-16з-2020</t>
  </si>
  <si>
    <t>Винегрет с растительным маслом</t>
  </si>
  <si>
    <t>54-1г-2020</t>
  </si>
  <si>
    <t>Макароны отварные</t>
  </si>
  <si>
    <t>1-3</t>
  </si>
  <si>
    <t>3-7</t>
  </si>
  <si>
    <t>Кисель</t>
  </si>
  <si>
    <t xml:space="preserve">Каша манная </t>
  </si>
  <si>
    <t>3-7 лет</t>
  </si>
  <si>
    <t>Ряженка</t>
  </si>
  <si>
    <t>1-3 лет</t>
  </si>
  <si>
    <t>СОГЛАСОВАНО</t>
  </si>
  <si>
    <t>УТВЕРЖДЕНО</t>
  </si>
  <si>
    <t>ООО "КРЕПЫШ"</t>
  </si>
  <si>
    <t>_______________________Ефремов В.Ю.</t>
  </si>
  <si>
    <t>____________________________</t>
  </si>
  <si>
    <t>ном.рец №174</t>
  </si>
  <si>
    <t>140/60</t>
  </si>
  <si>
    <t>120/60</t>
  </si>
  <si>
    <t>40/40</t>
  </si>
  <si>
    <t>ИТОГО</t>
  </si>
  <si>
    <t>Пищевые вещества</t>
  </si>
  <si>
    <t>Витамины</t>
  </si>
  <si>
    <t>Минеральные вещества</t>
  </si>
  <si>
    <t>Итого за весь период</t>
  </si>
  <si>
    <t>Среднее значение</t>
  </si>
  <si>
    <t>Содержание белков, жиров, углеводов в меню за период в % от калорийности</t>
  </si>
  <si>
    <t>СУММАРНЫЕ ОБЪЕМЫ БЛЮД ПО ПРИЕМАМ ПИЩИ (В ГРАММАХ)</t>
  </si>
  <si>
    <t>Возраст детей</t>
  </si>
  <si>
    <t>завтрак</t>
  </si>
  <si>
    <t>второй завтрак</t>
  </si>
  <si>
    <t>обед</t>
  </si>
  <si>
    <t>полдник</t>
  </si>
  <si>
    <t>110/40</t>
  </si>
  <si>
    <t>54-13з-2020</t>
  </si>
  <si>
    <t>Салат из свеклы отварной с растительным маслом</t>
  </si>
  <si>
    <t>Тефтели мясные из говядины, полуфабрикат</t>
  </si>
  <si>
    <t>1 день, 1 неделя</t>
  </si>
  <si>
    <t>2 день, 1 неделя</t>
  </si>
  <si>
    <t>3 день,1 неделя</t>
  </si>
  <si>
    <t>4 день ,1 неделя</t>
  </si>
  <si>
    <t>5 день ,1 неделя</t>
  </si>
  <si>
    <t>8 день  ,2 неделя</t>
  </si>
  <si>
    <t>10 день , 2 неделя</t>
  </si>
  <si>
    <t>2 день , 1 неделя</t>
  </si>
  <si>
    <t>3 день , 1 неделя</t>
  </si>
  <si>
    <t>4 день , 1 неделя</t>
  </si>
  <si>
    <t>5 день , 1 неделя</t>
  </si>
  <si>
    <t>7 день , 2 неделя</t>
  </si>
  <si>
    <t>8 день , 2 неделя</t>
  </si>
  <si>
    <t>9 день , 2 неделя</t>
  </si>
  <si>
    <t>Напиток яблочный</t>
  </si>
  <si>
    <t>№438</t>
  </si>
  <si>
    <t>7 день ,2 неделя</t>
  </si>
  <si>
    <t>9 день  ,2 неделя</t>
  </si>
  <si>
    <t xml:space="preserve">10 день, 2 неделя </t>
  </si>
  <si>
    <t>11 день , 2 неделя</t>
  </si>
  <si>
    <t>№272</t>
  </si>
  <si>
    <t>Биточек рубленный из говядины с соусом</t>
  </si>
  <si>
    <t>50/30</t>
  </si>
  <si>
    <t>Суп картофельный с вермишелью</t>
  </si>
  <si>
    <t>№ Т/К 278</t>
  </si>
  <si>
    <t>Зразы рубленые из кур</t>
  </si>
  <si>
    <t>Блин фаршированный сгущенным молоком П/Ф (70гр) 1 шт</t>
  </si>
  <si>
    <t>54-1т-2020</t>
  </si>
  <si>
    <t xml:space="preserve">Запеканка из творога </t>
  </si>
  <si>
    <t>Молоко сгущенное с сахаром</t>
  </si>
  <si>
    <t>№ Т/К 399</t>
  </si>
  <si>
    <t>Фрукт (яблоко, банан, апельсин)</t>
  </si>
  <si>
    <t>54-7з-2020</t>
  </si>
  <si>
    <t>Салат из белокочанной капусты с растительным маслом</t>
  </si>
  <si>
    <t>54-11з-2020</t>
  </si>
  <si>
    <t>Салат из моркови с яблоками и растительным маслом</t>
  </si>
  <si>
    <t>54-9з-2020</t>
  </si>
  <si>
    <t>Салат из белокочанной капусты с морковью и яблоками и растительным маслом</t>
  </si>
  <si>
    <t>Т/к №430</t>
  </si>
  <si>
    <t>Чай с сахаром и яблоком</t>
  </si>
  <si>
    <t>Меню для организации питания детей от 1 до 3 лет, посещающих дошкольные образовательные учреждения Мензелинского района РТ на 2024г.</t>
  </si>
  <si>
    <t>Меню для организации питания детей от 3 до 7 лет, посещающих дошкольные образовательные учреждения Мензелинского района РТ на 2024г.</t>
  </si>
</sst>
</file>

<file path=xl/styles.xml><?xml version="1.0" encoding="utf-8"?>
<styleSheet xmlns="http://schemas.openxmlformats.org/spreadsheetml/2006/main">
  <fonts count="10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2"/>
      <color indexed="8"/>
      <name val="Arial"/>
      <family val="2"/>
      <charset val="204"/>
    </font>
    <font>
      <b/>
      <sz val="11"/>
      <name val="Calibri"/>
      <family val="2"/>
      <charset val="204"/>
    </font>
    <font>
      <b/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2" fillId="0" borderId="1" xfId="0" applyFont="1" applyBorder="1"/>
    <xf numFmtId="0" fontId="3" fillId="0" borderId="1" xfId="0" applyFont="1" applyBorder="1"/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1" xfId="0" applyFont="1" applyBorder="1"/>
    <xf numFmtId="0" fontId="5" fillId="0" borderId="0" xfId="0" applyFont="1" applyAlignment="1">
      <alignment horizontal="center"/>
    </xf>
    <xf numFmtId="0" fontId="4" fillId="0" borderId="1" xfId="0" applyFont="1" applyBorder="1" applyAlignment="1">
      <alignment horizontal="right"/>
    </xf>
    <xf numFmtId="0" fontId="1" fillId="0" borderId="1" xfId="0" applyFont="1" applyBorder="1" applyAlignment="1"/>
    <xf numFmtId="0" fontId="1" fillId="0" borderId="1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2" fontId="9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wrapText="1"/>
    </xf>
    <xf numFmtId="2" fontId="0" fillId="0" borderId="1" xfId="0" applyNumberFormat="1" applyBorder="1" applyAlignment="1">
      <alignment horizontal="center"/>
    </xf>
    <xf numFmtId="2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0" fontId="0" fillId="0" borderId="1" xfId="0" applyFill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right"/>
    </xf>
    <xf numFmtId="2" fontId="0" fillId="0" borderId="1" xfId="0" applyNumberFormat="1" applyBorder="1"/>
    <xf numFmtId="0" fontId="7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6" fillId="0" borderId="0" xfId="0" applyNumberFormat="1" applyFont="1" applyFill="1" applyBorder="1" applyAlignment="1" applyProtection="1">
      <alignment horizontal="center" vertical="center" wrapText="1"/>
    </xf>
    <xf numFmtId="0" fontId="6" fillId="0" borderId="3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4" fillId="0" borderId="0" xfId="0" applyFont="1" applyAlignment="1">
      <alignment horizontal="right" wrapText="1"/>
    </xf>
    <xf numFmtId="0" fontId="0" fillId="0" borderId="0" xfId="0" applyAlignment="1">
      <alignment horizontal="right" wrapText="1"/>
    </xf>
    <xf numFmtId="0" fontId="5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92D050"/>
  </sheetPr>
  <dimension ref="A1:U313"/>
  <sheetViews>
    <sheetView topLeftCell="A286" zoomScaleNormal="100" workbookViewId="0">
      <selection activeCell="G311" sqref="G311:H311"/>
    </sheetView>
  </sheetViews>
  <sheetFormatPr defaultRowHeight="15"/>
  <cols>
    <col min="1" max="1" width="11.28515625" customWidth="1"/>
    <col min="2" max="2" width="43" customWidth="1"/>
    <col min="3" max="5" width="6.28515625" customWidth="1"/>
    <col min="6" max="6" width="8.140625" customWidth="1"/>
    <col min="7" max="7" width="6.7109375" customWidth="1"/>
    <col min="8" max="11" width="6.28515625" customWidth="1"/>
    <col min="12" max="12" width="7.5703125" customWidth="1"/>
    <col min="13" max="13" width="8.5703125" customWidth="1"/>
    <col min="14" max="21" width="6.28515625" customWidth="1"/>
  </cols>
  <sheetData>
    <row r="1" spans="1:21">
      <c r="A1" s="39" t="s">
        <v>139</v>
      </c>
      <c r="B1" s="40"/>
      <c r="O1" s="41" t="s">
        <v>140</v>
      </c>
      <c r="P1" s="42"/>
      <c r="Q1" s="42"/>
      <c r="R1" s="42"/>
      <c r="S1" s="42"/>
      <c r="T1" s="42"/>
      <c r="U1" s="42"/>
    </row>
    <row r="2" spans="1:21">
      <c r="A2" s="43" t="s">
        <v>143</v>
      </c>
      <c r="B2" s="44"/>
      <c r="C2" s="44"/>
      <c r="D2" s="44"/>
      <c r="E2" s="44"/>
      <c r="F2" s="44"/>
      <c r="G2" s="44"/>
      <c r="O2" s="45" t="s">
        <v>141</v>
      </c>
      <c r="P2" s="46"/>
      <c r="Q2" s="46"/>
      <c r="R2" s="46"/>
      <c r="S2" s="46"/>
      <c r="T2" s="46"/>
      <c r="U2" s="46"/>
    </row>
    <row r="3" spans="1:21">
      <c r="A3" s="39" t="s">
        <v>143</v>
      </c>
      <c r="B3" s="40"/>
      <c r="C3" s="40"/>
      <c r="D3" s="40"/>
      <c r="E3" s="40"/>
      <c r="F3" s="40"/>
      <c r="G3" s="40"/>
      <c r="O3" s="41" t="s">
        <v>142</v>
      </c>
      <c r="P3" s="42"/>
      <c r="Q3" s="42"/>
      <c r="R3" s="42"/>
      <c r="S3" s="42"/>
      <c r="T3" s="42"/>
      <c r="U3" s="42"/>
    </row>
    <row r="5" spans="1:21" ht="15.75">
      <c r="A5" s="47" t="s">
        <v>205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</row>
    <row r="6" spans="1:21" ht="15.7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15.75">
      <c r="A7" s="33" t="s">
        <v>165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</row>
    <row r="9" spans="1:21">
      <c r="A9" s="7" t="s">
        <v>0</v>
      </c>
      <c r="B9" s="7" t="s">
        <v>1</v>
      </c>
      <c r="C9" s="7" t="s">
        <v>2</v>
      </c>
      <c r="D9" s="7" t="s">
        <v>3</v>
      </c>
      <c r="E9" s="7" t="s">
        <v>4</v>
      </c>
      <c r="F9" s="7" t="s">
        <v>5</v>
      </c>
      <c r="G9" s="7" t="s">
        <v>6</v>
      </c>
      <c r="H9" s="7" t="s">
        <v>7</v>
      </c>
      <c r="I9" s="7" t="s">
        <v>8</v>
      </c>
      <c r="J9" s="7" t="s">
        <v>9</v>
      </c>
      <c r="K9" s="7" t="s">
        <v>10</v>
      </c>
      <c r="L9" s="7" t="s">
        <v>11</v>
      </c>
      <c r="M9" s="7" t="s">
        <v>12</v>
      </c>
      <c r="N9" s="7" t="s">
        <v>13</v>
      </c>
      <c r="O9" s="7" t="s">
        <v>14</v>
      </c>
      <c r="P9" s="7" t="s">
        <v>15</v>
      </c>
      <c r="Q9" s="7" t="s">
        <v>16</v>
      </c>
      <c r="R9" s="7" t="s">
        <v>17</v>
      </c>
      <c r="S9" s="7" t="s">
        <v>18</v>
      </c>
      <c r="T9" s="7" t="s">
        <v>19</v>
      </c>
      <c r="U9" s="7" t="s">
        <v>20</v>
      </c>
    </row>
    <row r="10" spans="1:21">
      <c r="A10" s="7"/>
      <c r="B10" s="7"/>
      <c r="C10" s="7" t="s">
        <v>21</v>
      </c>
      <c r="D10" s="7" t="s">
        <v>21</v>
      </c>
      <c r="E10" s="7" t="s">
        <v>21</v>
      </c>
      <c r="F10" s="7" t="s">
        <v>21</v>
      </c>
      <c r="G10" s="7" t="s">
        <v>22</v>
      </c>
      <c r="H10" s="7" t="s">
        <v>23</v>
      </c>
      <c r="I10" s="7" t="s">
        <v>23</v>
      </c>
      <c r="J10" s="7" t="s">
        <v>24</v>
      </c>
      <c r="K10" s="7" t="s">
        <v>25</v>
      </c>
      <c r="L10" s="7" t="s">
        <v>23</v>
      </c>
      <c r="M10" s="7" t="s">
        <v>23</v>
      </c>
      <c r="N10" s="7" t="s">
        <v>23</v>
      </c>
      <c r="O10" s="7" t="s">
        <v>23</v>
      </c>
      <c r="P10" s="7" t="s">
        <v>23</v>
      </c>
      <c r="Q10" s="7" t="s">
        <v>23</v>
      </c>
      <c r="R10" s="7" t="s">
        <v>23</v>
      </c>
      <c r="S10" s="7" t="s">
        <v>25</v>
      </c>
      <c r="T10" s="7" t="s">
        <v>25</v>
      </c>
      <c r="U10" s="7" t="s">
        <v>25</v>
      </c>
    </row>
    <row r="11" spans="1:21">
      <c r="A11" s="3"/>
      <c r="B11" s="4" t="s">
        <v>26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</row>
    <row r="12" spans="1:21">
      <c r="A12" s="3"/>
      <c r="B12" s="2" t="s">
        <v>27</v>
      </c>
      <c r="C12" s="6" t="s">
        <v>132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>
      <c r="A13" s="3" t="s">
        <v>30</v>
      </c>
      <c r="B13" s="3" t="s">
        <v>31</v>
      </c>
      <c r="C13" s="3">
        <v>150</v>
      </c>
      <c r="D13" s="3">
        <v>6.4</v>
      </c>
      <c r="E13" s="3">
        <v>8.4</v>
      </c>
      <c r="F13" s="3">
        <v>25.7</v>
      </c>
      <c r="G13" s="3">
        <v>204.6</v>
      </c>
      <c r="H13" s="3">
        <v>0.15</v>
      </c>
      <c r="I13" s="3">
        <v>0.13</v>
      </c>
      <c r="J13" s="3">
        <v>30.15</v>
      </c>
      <c r="K13" s="3">
        <v>0.1</v>
      </c>
      <c r="L13" s="3">
        <v>0.39</v>
      </c>
      <c r="M13" s="3">
        <v>259.99</v>
      </c>
      <c r="N13" s="3">
        <v>205.54</v>
      </c>
      <c r="O13" s="3">
        <v>118.23</v>
      </c>
      <c r="P13" s="3">
        <v>47.12</v>
      </c>
      <c r="Q13" s="3">
        <v>175.03</v>
      </c>
      <c r="R13" s="3">
        <v>1.38</v>
      </c>
      <c r="S13" s="3">
        <v>38.44</v>
      </c>
      <c r="T13" s="3">
        <v>10.92</v>
      </c>
      <c r="U13" s="3">
        <v>46.71</v>
      </c>
    </row>
    <row r="14" spans="1:21">
      <c r="A14" s="3" t="s">
        <v>32</v>
      </c>
      <c r="B14" s="3" t="s">
        <v>33</v>
      </c>
      <c r="C14" s="3">
        <v>40</v>
      </c>
      <c r="D14" s="3">
        <v>4.8</v>
      </c>
      <c r="E14" s="3">
        <v>4</v>
      </c>
      <c r="F14" s="3">
        <v>0.3</v>
      </c>
      <c r="G14" s="3">
        <v>56.6</v>
      </c>
      <c r="H14" s="3">
        <v>0.02</v>
      </c>
      <c r="I14" s="3">
        <v>0.14000000000000001</v>
      </c>
      <c r="J14" s="3">
        <v>62.4</v>
      </c>
      <c r="K14" s="3">
        <v>0.88</v>
      </c>
      <c r="L14" s="3">
        <v>0</v>
      </c>
      <c r="M14" s="3">
        <v>40.74</v>
      </c>
      <c r="N14" s="3">
        <v>46.48</v>
      </c>
      <c r="O14" s="3">
        <v>19.36</v>
      </c>
      <c r="P14" s="3">
        <v>4.18</v>
      </c>
      <c r="Q14" s="3">
        <v>66.819999999999993</v>
      </c>
      <c r="R14" s="3">
        <v>0.87</v>
      </c>
      <c r="S14" s="3">
        <v>8</v>
      </c>
      <c r="T14" s="3">
        <v>10.81</v>
      </c>
      <c r="U14" s="3">
        <v>22</v>
      </c>
    </row>
    <row r="15" spans="1:21">
      <c r="A15" s="3" t="s">
        <v>34</v>
      </c>
      <c r="B15" s="3" t="s">
        <v>35</v>
      </c>
      <c r="C15" s="3">
        <v>150</v>
      </c>
      <c r="D15" s="3">
        <v>1.1000000000000001</v>
      </c>
      <c r="E15" s="3">
        <v>0.8</v>
      </c>
      <c r="F15" s="3">
        <v>6.4</v>
      </c>
      <c r="G15" s="3">
        <v>37.700000000000003</v>
      </c>
      <c r="H15" s="3">
        <v>0.01</v>
      </c>
      <c r="I15" s="3">
        <v>0.05</v>
      </c>
      <c r="J15" s="3">
        <v>5.0599999999999996</v>
      </c>
      <c r="K15" s="3">
        <v>0</v>
      </c>
      <c r="L15" s="3">
        <v>0.21</v>
      </c>
      <c r="M15" s="3">
        <v>14.52</v>
      </c>
      <c r="N15" s="3">
        <v>53.29</v>
      </c>
      <c r="O15" s="3">
        <v>75.98</v>
      </c>
      <c r="P15" s="3">
        <v>6</v>
      </c>
      <c r="Q15" s="3">
        <v>32.049999999999997</v>
      </c>
      <c r="R15" s="3">
        <v>0.31</v>
      </c>
      <c r="S15" s="3">
        <v>3.38</v>
      </c>
      <c r="T15" s="3">
        <v>0.66</v>
      </c>
      <c r="U15" s="3">
        <v>7.5</v>
      </c>
    </row>
    <row r="16" spans="1:21">
      <c r="A16" s="3" t="s">
        <v>36</v>
      </c>
      <c r="B16" s="3" t="s">
        <v>37</v>
      </c>
      <c r="C16" s="3">
        <v>20</v>
      </c>
      <c r="D16" s="3">
        <v>1.6</v>
      </c>
      <c r="E16" s="3">
        <v>0.2</v>
      </c>
      <c r="F16" s="3">
        <v>9.8000000000000007</v>
      </c>
      <c r="G16" s="3">
        <v>47.5</v>
      </c>
      <c r="H16" s="3">
        <v>0.03</v>
      </c>
      <c r="I16" s="3">
        <v>0.01</v>
      </c>
      <c r="J16" s="3">
        <v>0</v>
      </c>
      <c r="K16" s="3">
        <v>0</v>
      </c>
      <c r="L16" s="3">
        <v>0</v>
      </c>
      <c r="M16" s="3">
        <v>88.6</v>
      </c>
      <c r="N16" s="3">
        <v>27.2</v>
      </c>
      <c r="O16" s="3">
        <v>4.5999999999999996</v>
      </c>
      <c r="P16" s="3">
        <v>6.8</v>
      </c>
      <c r="Q16" s="3">
        <v>17.8</v>
      </c>
      <c r="R16" s="3">
        <v>0.4</v>
      </c>
      <c r="S16" s="3">
        <v>0.64</v>
      </c>
      <c r="T16" s="3">
        <v>1.2</v>
      </c>
      <c r="U16" s="3">
        <v>2.9</v>
      </c>
    </row>
    <row r="17" spans="1:21">
      <c r="A17" s="3"/>
      <c r="B17" s="2" t="s">
        <v>38</v>
      </c>
      <c r="C17" s="2">
        <f t="shared" ref="C17:U17" si="0">SUM(C13:C16)</f>
        <v>360</v>
      </c>
      <c r="D17" s="2">
        <f t="shared" si="0"/>
        <v>13.899999999999999</v>
      </c>
      <c r="E17" s="2">
        <f t="shared" si="0"/>
        <v>13.4</v>
      </c>
      <c r="F17" s="2">
        <f t="shared" si="0"/>
        <v>42.2</v>
      </c>
      <c r="G17" s="2">
        <f t="shared" si="0"/>
        <v>346.4</v>
      </c>
      <c r="H17" s="2">
        <f t="shared" si="0"/>
        <v>0.21</v>
      </c>
      <c r="I17" s="2">
        <f t="shared" si="0"/>
        <v>0.33</v>
      </c>
      <c r="J17" s="2">
        <f t="shared" si="0"/>
        <v>97.61</v>
      </c>
      <c r="K17" s="2">
        <f t="shared" si="0"/>
        <v>0.98</v>
      </c>
      <c r="L17" s="2">
        <f t="shared" si="0"/>
        <v>0.6</v>
      </c>
      <c r="M17" s="2">
        <f t="shared" si="0"/>
        <v>403.85</v>
      </c>
      <c r="N17" s="2">
        <f t="shared" si="0"/>
        <v>332.51</v>
      </c>
      <c r="O17" s="2">
        <f t="shared" si="0"/>
        <v>218.17</v>
      </c>
      <c r="P17" s="2">
        <f t="shared" si="0"/>
        <v>64.099999999999994</v>
      </c>
      <c r="Q17" s="2">
        <f t="shared" si="0"/>
        <v>291.7</v>
      </c>
      <c r="R17" s="2">
        <f t="shared" si="0"/>
        <v>2.96</v>
      </c>
      <c r="S17" s="2">
        <f t="shared" si="0"/>
        <v>50.46</v>
      </c>
      <c r="T17" s="2">
        <f t="shared" si="0"/>
        <v>23.59</v>
      </c>
      <c r="U17" s="2">
        <f t="shared" si="0"/>
        <v>79.110000000000014</v>
      </c>
    </row>
    <row r="18" spans="1:21">
      <c r="A18" s="3"/>
      <c r="B18" s="2" t="s">
        <v>39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</row>
    <row r="19" spans="1:21">
      <c r="A19" s="3" t="s">
        <v>36</v>
      </c>
      <c r="B19" s="3" t="s">
        <v>40</v>
      </c>
      <c r="C19" s="3">
        <v>150</v>
      </c>
      <c r="D19" s="3">
        <v>4.4000000000000004</v>
      </c>
      <c r="E19" s="3">
        <v>3.8</v>
      </c>
      <c r="F19" s="3">
        <v>7.2</v>
      </c>
      <c r="G19" s="3">
        <v>80</v>
      </c>
      <c r="H19" s="3">
        <v>0.06</v>
      </c>
      <c r="I19" s="3">
        <v>0.23</v>
      </c>
      <c r="J19" s="3">
        <v>33</v>
      </c>
      <c r="K19" s="3">
        <v>0</v>
      </c>
      <c r="L19" s="3">
        <v>1.95</v>
      </c>
      <c r="M19" s="3">
        <v>75</v>
      </c>
      <c r="N19" s="3">
        <v>219</v>
      </c>
      <c r="O19" s="3">
        <v>180</v>
      </c>
      <c r="P19" s="3">
        <v>21</v>
      </c>
      <c r="Q19" s="3">
        <v>135</v>
      </c>
      <c r="R19" s="3">
        <v>0.15</v>
      </c>
      <c r="S19" s="3">
        <v>13.5</v>
      </c>
      <c r="T19" s="3">
        <v>3</v>
      </c>
      <c r="U19" s="3">
        <v>30</v>
      </c>
    </row>
    <row r="20" spans="1:21">
      <c r="A20" s="3"/>
      <c r="B20" s="2" t="s">
        <v>41</v>
      </c>
      <c r="C20" s="2">
        <v>150</v>
      </c>
      <c r="D20" s="2">
        <v>4.4000000000000004</v>
      </c>
      <c r="E20" s="2">
        <v>3.8</v>
      </c>
      <c r="F20" s="2">
        <v>7.2</v>
      </c>
      <c r="G20" s="2">
        <v>80</v>
      </c>
      <c r="H20" s="2">
        <v>0.06</v>
      </c>
      <c r="I20" s="2">
        <v>0.23</v>
      </c>
      <c r="J20" s="2">
        <v>33</v>
      </c>
      <c r="K20" s="2">
        <v>0</v>
      </c>
      <c r="L20" s="2">
        <v>1.95</v>
      </c>
      <c r="M20" s="2">
        <v>75</v>
      </c>
      <c r="N20" s="2">
        <v>219</v>
      </c>
      <c r="O20" s="2">
        <v>180</v>
      </c>
      <c r="P20" s="2">
        <v>21</v>
      </c>
      <c r="Q20" s="2">
        <v>135</v>
      </c>
      <c r="R20" s="2">
        <v>0.15</v>
      </c>
      <c r="S20" s="2">
        <v>13.5</v>
      </c>
      <c r="T20" s="2">
        <v>3</v>
      </c>
      <c r="U20" s="2">
        <v>30</v>
      </c>
    </row>
    <row r="21" spans="1:21">
      <c r="A21" s="3"/>
      <c r="B21" s="2" t="s">
        <v>42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</row>
    <row r="22" spans="1:21" ht="30">
      <c r="A22" s="9" t="s">
        <v>197</v>
      </c>
      <c r="B22" s="17" t="s">
        <v>198</v>
      </c>
      <c r="C22" s="3">
        <v>40</v>
      </c>
      <c r="D22" s="3">
        <v>1.01</v>
      </c>
      <c r="E22" s="3">
        <v>4.0599999999999996</v>
      </c>
      <c r="F22" s="3">
        <v>4.16</v>
      </c>
      <c r="G22" s="3">
        <v>57.1</v>
      </c>
      <c r="H22" s="3">
        <v>0.01</v>
      </c>
      <c r="I22" s="3">
        <v>0.02</v>
      </c>
      <c r="J22" s="3">
        <v>48.9</v>
      </c>
      <c r="K22" s="3">
        <v>0</v>
      </c>
      <c r="L22" s="3">
        <v>9</v>
      </c>
      <c r="M22" s="3">
        <v>45</v>
      </c>
      <c r="N22" s="3">
        <v>137</v>
      </c>
      <c r="O22" s="3">
        <v>23</v>
      </c>
      <c r="P22" s="3">
        <v>8</v>
      </c>
      <c r="Q22" s="3">
        <v>17</v>
      </c>
      <c r="R22" s="3">
        <v>0.3</v>
      </c>
      <c r="S22" s="3">
        <v>7.15</v>
      </c>
      <c r="T22" s="3">
        <v>0.1</v>
      </c>
      <c r="U22" s="3">
        <v>8.44</v>
      </c>
    </row>
    <row r="23" spans="1:21">
      <c r="A23" s="3" t="s">
        <v>115</v>
      </c>
      <c r="B23" s="3" t="s">
        <v>116</v>
      </c>
      <c r="C23" s="3">
        <v>150</v>
      </c>
      <c r="D23" s="3">
        <v>3.5</v>
      </c>
      <c r="E23" s="3">
        <v>2.5</v>
      </c>
      <c r="F23" s="3">
        <v>8.5</v>
      </c>
      <c r="G23" s="3">
        <v>70.2</v>
      </c>
      <c r="H23" s="3">
        <v>0.04</v>
      </c>
      <c r="I23" s="3">
        <v>0.03</v>
      </c>
      <c r="J23" s="3">
        <v>76.069999999999993</v>
      </c>
      <c r="K23" s="3">
        <v>0.04</v>
      </c>
      <c r="L23" s="3">
        <v>2.77</v>
      </c>
      <c r="M23" s="3">
        <v>43.51</v>
      </c>
      <c r="N23" s="3">
        <v>166.59</v>
      </c>
      <c r="O23" s="3">
        <v>9.9600000000000009</v>
      </c>
      <c r="P23" s="3">
        <v>9.56</v>
      </c>
      <c r="Q23" s="3">
        <v>26.98</v>
      </c>
      <c r="R23" s="3">
        <v>0.41</v>
      </c>
      <c r="S23" s="3">
        <v>7.71</v>
      </c>
      <c r="T23" s="3">
        <v>0.71</v>
      </c>
      <c r="U23" s="3">
        <v>15.92</v>
      </c>
    </row>
    <row r="24" spans="1:21">
      <c r="A24" s="3" t="s">
        <v>130</v>
      </c>
      <c r="B24" s="3" t="s">
        <v>131</v>
      </c>
      <c r="C24" s="3">
        <v>130</v>
      </c>
      <c r="D24" s="3">
        <v>4.5999999999999996</v>
      </c>
      <c r="E24" s="3">
        <v>4.3</v>
      </c>
      <c r="F24" s="3">
        <v>28.4</v>
      </c>
      <c r="G24" s="3">
        <v>170.6</v>
      </c>
      <c r="H24" s="3">
        <v>0.05</v>
      </c>
      <c r="I24" s="3">
        <v>0.02</v>
      </c>
      <c r="J24" s="3">
        <v>15.91</v>
      </c>
      <c r="K24" s="3">
        <v>0.08</v>
      </c>
      <c r="L24" s="3">
        <v>0</v>
      </c>
      <c r="M24" s="3">
        <v>129.16</v>
      </c>
      <c r="N24" s="3">
        <v>46.62</v>
      </c>
      <c r="O24" s="3">
        <v>91.72</v>
      </c>
      <c r="P24" s="3">
        <v>6.24</v>
      </c>
      <c r="Q24" s="3">
        <v>35.28</v>
      </c>
      <c r="R24" s="3">
        <v>0.64</v>
      </c>
      <c r="S24" s="3">
        <v>18</v>
      </c>
      <c r="T24" s="3">
        <v>0.05</v>
      </c>
      <c r="U24" s="3">
        <v>10.33</v>
      </c>
    </row>
    <row r="25" spans="1:21" ht="30">
      <c r="A25" s="17" t="s">
        <v>144</v>
      </c>
      <c r="B25" s="9" t="s">
        <v>164</v>
      </c>
      <c r="C25" s="3">
        <v>75</v>
      </c>
      <c r="D25" s="3">
        <v>8.98</v>
      </c>
      <c r="E25" s="3">
        <v>9.49</v>
      </c>
      <c r="F25" s="3">
        <v>7.31</v>
      </c>
      <c r="G25" s="3">
        <v>150.5</v>
      </c>
      <c r="H25" s="3">
        <v>0</v>
      </c>
      <c r="I25" s="3">
        <v>0</v>
      </c>
      <c r="J25" s="3">
        <v>0</v>
      </c>
      <c r="K25" s="3">
        <v>0</v>
      </c>
      <c r="L25" s="3">
        <v>0.79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</row>
    <row r="26" spans="1:21">
      <c r="A26" s="3" t="s">
        <v>81</v>
      </c>
      <c r="B26" s="3" t="s">
        <v>82</v>
      </c>
      <c r="C26" s="3">
        <v>30</v>
      </c>
      <c r="D26" s="3">
        <v>1</v>
      </c>
      <c r="E26" s="3">
        <v>0.7</v>
      </c>
      <c r="F26" s="3">
        <v>2.7</v>
      </c>
      <c r="G26" s="3">
        <v>21.2</v>
      </c>
      <c r="H26" s="3">
        <v>0.01</v>
      </c>
      <c r="I26" s="3">
        <v>0</v>
      </c>
      <c r="J26" s="3">
        <v>38.450000000000003</v>
      </c>
      <c r="K26" s="3">
        <v>0.01</v>
      </c>
      <c r="L26" s="3">
        <v>0.81</v>
      </c>
      <c r="M26" s="3">
        <v>3.7</v>
      </c>
      <c r="N26" s="3">
        <v>42.58</v>
      </c>
      <c r="O26" s="3">
        <v>2.77</v>
      </c>
      <c r="P26" s="3">
        <v>3.67</v>
      </c>
      <c r="Q26" s="3">
        <v>7.16</v>
      </c>
      <c r="R26" s="3">
        <v>0.15</v>
      </c>
      <c r="S26" s="3">
        <v>0.54</v>
      </c>
      <c r="T26" s="3">
        <v>0.13</v>
      </c>
      <c r="U26" s="3">
        <v>2.71</v>
      </c>
    </row>
    <row r="27" spans="1:21">
      <c r="A27" s="3" t="s">
        <v>44</v>
      </c>
      <c r="B27" s="3" t="s">
        <v>45</v>
      </c>
      <c r="C27" s="3">
        <v>150</v>
      </c>
      <c r="D27" s="3">
        <v>0.4</v>
      </c>
      <c r="E27" s="3">
        <v>0</v>
      </c>
      <c r="F27" s="3">
        <v>14.8</v>
      </c>
      <c r="G27" s="3">
        <v>60.7</v>
      </c>
      <c r="H27" s="3">
        <v>0</v>
      </c>
      <c r="I27" s="3">
        <v>0</v>
      </c>
      <c r="J27" s="3">
        <v>11.25</v>
      </c>
      <c r="K27" s="3">
        <v>0</v>
      </c>
      <c r="L27" s="3">
        <v>0.02</v>
      </c>
      <c r="M27" s="3">
        <v>0.04</v>
      </c>
      <c r="N27" s="3">
        <v>0.13</v>
      </c>
      <c r="O27" s="3">
        <v>81.06</v>
      </c>
      <c r="P27" s="3">
        <v>1.58</v>
      </c>
      <c r="Q27" s="3">
        <v>3.23</v>
      </c>
      <c r="R27" s="3">
        <v>0.06</v>
      </c>
      <c r="S27" s="3">
        <v>0</v>
      </c>
      <c r="T27" s="3">
        <v>0</v>
      </c>
      <c r="U27" s="3">
        <v>0</v>
      </c>
    </row>
    <row r="28" spans="1:21">
      <c r="A28" s="3" t="s">
        <v>36</v>
      </c>
      <c r="B28" s="3" t="s">
        <v>46</v>
      </c>
      <c r="C28" s="3">
        <v>20</v>
      </c>
      <c r="D28" s="3">
        <v>1.5</v>
      </c>
      <c r="E28" s="3">
        <v>0.2</v>
      </c>
      <c r="F28" s="3">
        <v>9.8000000000000007</v>
      </c>
      <c r="G28" s="3">
        <v>46.9</v>
      </c>
      <c r="H28" s="3">
        <v>0.02</v>
      </c>
      <c r="I28" s="3">
        <v>0.01</v>
      </c>
      <c r="J28" s="3">
        <v>0</v>
      </c>
      <c r="K28" s="3">
        <v>0</v>
      </c>
      <c r="L28" s="3">
        <v>0</v>
      </c>
      <c r="M28" s="3">
        <v>99.8</v>
      </c>
      <c r="N28" s="3">
        <v>18.600000000000001</v>
      </c>
      <c r="O28" s="3">
        <v>4</v>
      </c>
      <c r="P28" s="3">
        <v>2.8</v>
      </c>
      <c r="Q28" s="3">
        <v>13</v>
      </c>
      <c r="R28" s="3">
        <v>0.22</v>
      </c>
      <c r="S28" s="3">
        <v>0.64</v>
      </c>
      <c r="T28" s="3">
        <v>1.2</v>
      </c>
      <c r="U28" s="3">
        <v>2.9</v>
      </c>
    </row>
    <row r="29" spans="1:21">
      <c r="A29" s="3" t="s">
        <v>36</v>
      </c>
      <c r="B29" s="3" t="s">
        <v>47</v>
      </c>
      <c r="C29" s="3">
        <v>20</v>
      </c>
      <c r="D29" s="3">
        <v>1.3</v>
      </c>
      <c r="E29" s="3">
        <v>0.2</v>
      </c>
      <c r="F29" s="3">
        <v>6.7</v>
      </c>
      <c r="G29" s="3">
        <v>34.200000000000003</v>
      </c>
      <c r="H29" s="3">
        <v>0.04</v>
      </c>
      <c r="I29" s="3">
        <v>0.02</v>
      </c>
      <c r="J29" s="3">
        <v>0</v>
      </c>
      <c r="K29" s="3">
        <v>0</v>
      </c>
      <c r="L29" s="3">
        <v>0</v>
      </c>
      <c r="M29" s="3">
        <v>122</v>
      </c>
      <c r="N29" s="3">
        <v>49</v>
      </c>
      <c r="O29" s="3">
        <v>7</v>
      </c>
      <c r="P29" s="3">
        <v>9.4</v>
      </c>
      <c r="Q29" s="3">
        <v>31.6</v>
      </c>
      <c r="R29" s="3">
        <v>0.78</v>
      </c>
      <c r="S29" s="3">
        <v>0</v>
      </c>
      <c r="T29" s="3">
        <v>6.18</v>
      </c>
      <c r="U29" s="3">
        <v>0</v>
      </c>
    </row>
    <row r="30" spans="1:21">
      <c r="A30" s="3"/>
      <c r="B30" s="2" t="s">
        <v>48</v>
      </c>
      <c r="C30" s="2">
        <f>SUM(C22:C29)</f>
        <v>615</v>
      </c>
      <c r="D30" s="2">
        <f>SUM(D22:D29)</f>
        <v>22.29</v>
      </c>
      <c r="E30" s="2">
        <f t="shared" ref="E30:U30" si="1">SUM(E22:E29)</f>
        <v>21.45</v>
      </c>
      <c r="F30" s="2">
        <f t="shared" si="1"/>
        <v>82.37</v>
      </c>
      <c r="G30" s="2">
        <f t="shared" si="1"/>
        <v>611.4</v>
      </c>
      <c r="H30" s="2">
        <f t="shared" si="1"/>
        <v>0.17</v>
      </c>
      <c r="I30" s="2">
        <f t="shared" si="1"/>
        <v>0.1</v>
      </c>
      <c r="J30" s="2">
        <f t="shared" si="1"/>
        <v>190.57999999999998</v>
      </c>
      <c r="K30" s="2">
        <f t="shared" si="1"/>
        <v>0.13</v>
      </c>
      <c r="L30" s="2">
        <f t="shared" si="1"/>
        <v>13.389999999999999</v>
      </c>
      <c r="M30" s="2">
        <f t="shared" si="1"/>
        <v>443.21</v>
      </c>
      <c r="N30" s="2">
        <f t="shared" si="1"/>
        <v>460.52000000000004</v>
      </c>
      <c r="O30" s="2">
        <f t="shared" si="1"/>
        <v>219.51</v>
      </c>
      <c r="P30" s="2">
        <f t="shared" si="1"/>
        <v>41.250000000000007</v>
      </c>
      <c r="Q30" s="2">
        <f t="shared" si="1"/>
        <v>134.25</v>
      </c>
      <c r="R30" s="2">
        <f t="shared" si="1"/>
        <v>2.56</v>
      </c>
      <c r="S30" s="2">
        <f t="shared" si="1"/>
        <v>34.04</v>
      </c>
      <c r="T30" s="2">
        <f t="shared" si="1"/>
        <v>8.3699999999999992</v>
      </c>
      <c r="U30" s="2">
        <f t="shared" si="1"/>
        <v>40.299999999999997</v>
      </c>
    </row>
    <row r="31" spans="1:21">
      <c r="A31" s="3"/>
      <c r="B31" s="2" t="s">
        <v>49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</row>
    <row r="32" spans="1:21">
      <c r="A32" s="3" t="s">
        <v>50</v>
      </c>
      <c r="B32" s="3" t="s">
        <v>51</v>
      </c>
      <c r="C32" s="3">
        <v>150</v>
      </c>
      <c r="D32" s="3">
        <v>3.7</v>
      </c>
      <c r="E32" s="3">
        <v>4.4000000000000004</v>
      </c>
      <c r="F32" s="3">
        <v>18</v>
      </c>
      <c r="G32" s="3">
        <v>126.7</v>
      </c>
      <c r="H32" s="3">
        <v>0.05</v>
      </c>
      <c r="I32" s="3">
        <v>0.1</v>
      </c>
      <c r="J32" s="3">
        <v>20.37</v>
      </c>
      <c r="K32" s="3">
        <v>0.05</v>
      </c>
      <c r="L32" s="3">
        <v>0.4</v>
      </c>
      <c r="M32" s="3">
        <v>251.81</v>
      </c>
      <c r="N32" s="3">
        <v>117.53</v>
      </c>
      <c r="O32" s="3">
        <v>102.97</v>
      </c>
      <c r="P32" s="3">
        <v>20.309999999999999</v>
      </c>
      <c r="Q32" s="3">
        <v>92.77</v>
      </c>
      <c r="R32" s="3">
        <v>0.39</v>
      </c>
      <c r="S32" s="3">
        <v>37.409999999999997</v>
      </c>
      <c r="T32" s="3">
        <v>3.07</v>
      </c>
      <c r="U32" s="3">
        <v>23.34</v>
      </c>
    </row>
    <row r="33" spans="1:21">
      <c r="A33" s="3" t="s">
        <v>52</v>
      </c>
      <c r="B33" s="9" t="s">
        <v>134</v>
      </c>
      <c r="C33" s="3">
        <v>150</v>
      </c>
      <c r="D33" s="3">
        <v>0</v>
      </c>
      <c r="E33" s="3">
        <v>0</v>
      </c>
      <c r="F33" s="3">
        <v>9.5</v>
      </c>
      <c r="G33" s="3">
        <v>37.9</v>
      </c>
      <c r="H33" s="3">
        <v>0.03</v>
      </c>
      <c r="I33" s="3">
        <v>0.03</v>
      </c>
      <c r="J33" s="3">
        <v>9.3699999999999992</v>
      </c>
      <c r="K33" s="3">
        <v>0</v>
      </c>
      <c r="L33" s="3">
        <v>1.59</v>
      </c>
      <c r="M33" s="3">
        <v>0.09</v>
      </c>
      <c r="N33" s="3">
        <v>1.18</v>
      </c>
      <c r="O33" s="3">
        <v>43.75</v>
      </c>
      <c r="P33" s="3">
        <v>0.1</v>
      </c>
      <c r="Q33" s="3">
        <v>0.08</v>
      </c>
      <c r="R33" s="3">
        <v>0.02</v>
      </c>
      <c r="S33" s="3">
        <v>0</v>
      </c>
      <c r="T33" s="3">
        <v>0</v>
      </c>
      <c r="U33" s="3">
        <v>0</v>
      </c>
    </row>
    <row r="34" spans="1:21">
      <c r="A34" s="3" t="s">
        <v>36</v>
      </c>
      <c r="B34" s="3" t="s">
        <v>46</v>
      </c>
      <c r="C34" s="3">
        <v>20</v>
      </c>
      <c r="D34" s="3">
        <v>1.5</v>
      </c>
      <c r="E34" s="3">
        <v>0.2</v>
      </c>
      <c r="F34" s="3">
        <v>9.8000000000000007</v>
      </c>
      <c r="G34" s="3">
        <v>46.9</v>
      </c>
      <c r="H34" s="3">
        <v>0.02</v>
      </c>
      <c r="I34" s="3">
        <v>0.01</v>
      </c>
      <c r="J34" s="3">
        <v>0</v>
      </c>
      <c r="K34" s="3">
        <v>0</v>
      </c>
      <c r="L34" s="3">
        <v>0</v>
      </c>
      <c r="M34" s="3">
        <v>99.8</v>
      </c>
      <c r="N34" s="3">
        <v>18.600000000000001</v>
      </c>
      <c r="O34" s="3">
        <v>4</v>
      </c>
      <c r="P34" s="3">
        <v>2.8</v>
      </c>
      <c r="Q34" s="3">
        <v>13</v>
      </c>
      <c r="R34" s="3">
        <v>0.22</v>
      </c>
      <c r="S34" s="3">
        <v>0.64</v>
      </c>
      <c r="T34" s="3">
        <v>1.2</v>
      </c>
      <c r="U34" s="3">
        <v>2.9</v>
      </c>
    </row>
    <row r="35" spans="1:21">
      <c r="A35" s="3" t="s">
        <v>36</v>
      </c>
      <c r="B35" s="9" t="s">
        <v>196</v>
      </c>
      <c r="C35" s="3">
        <v>110</v>
      </c>
      <c r="D35" s="3">
        <v>0.4</v>
      </c>
      <c r="E35" s="3">
        <v>0.4</v>
      </c>
      <c r="F35" s="3">
        <v>9.8000000000000007</v>
      </c>
      <c r="G35" s="3">
        <v>44.4</v>
      </c>
      <c r="H35" s="3">
        <v>0.03</v>
      </c>
      <c r="I35" s="3">
        <v>0.02</v>
      </c>
      <c r="J35" s="3">
        <v>5</v>
      </c>
      <c r="K35" s="3">
        <v>0</v>
      </c>
      <c r="L35" s="3">
        <v>10</v>
      </c>
      <c r="M35" s="3">
        <v>26</v>
      </c>
      <c r="N35" s="3">
        <v>278</v>
      </c>
      <c r="O35" s="3">
        <v>16</v>
      </c>
      <c r="P35" s="3">
        <v>9</v>
      </c>
      <c r="Q35" s="3">
        <v>11</v>
      </c>
      <c r="R35" s="3">
        <v>2.2000000000000002</v>
      </c>
      <c r="S35" s="3">
        <v>2</v>
      </c>
      <c r="T35" s="3">
        <v>0.3</v>
      </c>
      <c r="U35" s="3">
        <v>8</v>
      </c>
    </row>
    <row r="36" spans="1:21" ht="15.75" customHeight="1">
      <c r="A36" s="3"/>
      <c r="B36" s="2" t="s">
        <v>53</v>
      </c>
      <c r="C36" s="2">
        <f t="shared" ref="C36:U36" si="2">SUM(C32:C35)</f>
        <v>430</v>
      </c>
      <c r="D36" s="2">
        <f t="shared" si="2"/>
        <v>5.6000000000000005</v>
      </c>
      <c r="E36" s="2">
        <f t="shared" si="2"/>
        <v>5.0000000000000009</v>
      </c>
      <c r="F36" s="2">
        <f t="shared" si="2"/>
        <v>47.099999999999994</v>
      </c>
      <c r="G36" s="2">
        <f t="shared" si="2"/>
        <v>255.9</v>
      </c>
      <c r="H36" s="2">
        <f t="shared" si="2"/>
        <v>0.13</v>
      </c>
      <c r="I36" s="2">
        <f t="shared" si="2"/>
        <v>0.16</v>
      </c>
      <c r="J36" s="2">
        <f t="shared" si="2"/>
        <v>34.74</v>
      </c>
      <c r="K36" s="2">
        <f t="shared" si="2"/>
        <v>0.05</v>
      </c>
      <c r="L36" s="2">
        <f t="shared" si="2"/>
        <v>11.99</v>
      </c>
      <c r="M36" s="2">
        <f t="shared" si="2"/>
        <v>377.7</v>
      </c>
      <c r="N36" s="2">
        <f t="shared" si="2"/>
        <v>415.31</v>
      </c>
      <c r="O36" s="2">
        <f t="shared" si="2"/>
        <v>166.72</v>
      </c>
      <c r="P36" s="2">
        <f t="shared" si="2"/>
        <v>32.21</v>
      </c>
      <c r="Q36" s="2">
        <f t="shared" si="2"/>
        <v>116.85</v>
      </c>
      <c r="R36" s="2">
        <f t="shared" si="2"/>
        <v>2.83</v>
      </c>
      <c r="S36" s="2">
        <f t="shared" si="2"/>
        <v>40.049999999999997</v>
      </c>
      <c r="T36" s="2">
        <f t="shared" si="2"/>
        <v>4.5699999999999994</v>
      </c>
      <c r="U36" s="2">
        <f t="shared" si="2"/>
        <v>34.239999999999995</v>
      </c>
    </row>
    <row r="37" spans="1:21">
      <c r="A37" s="3"/>
      <c r="B37" s="5" t="s">
        <v>54</v>
      </c>
      <c r="C37" s="5">
        <f t="shared" ref="C37:U37" si="3">C17+C20+C30+C36</f>
        <v>1555</v>
      </c>
      <c r="D37" s="5">
        <f t="shared" si="3"/>
        <v>46.19</v>
      </c>
      <c r="E37" s="5">
        <f t="shared" si="3"/>
        <v>43.65</v>
      </c>
      <c r="F37" s="5">
        <f t="shared" si="3"/>
        <v>178.87</v>
      </c>
      <c r="G37" s="5">
        <f t="shared" si="3"/>
        <v>1293.7</v>
      </c>
      <c r="H37" s="5">
        <f t="shared" si="3"/>
        <v>0.57000000000000006</v>
      </c>
      <c r="I37" s="5">
        <f t="shared" si="3"/>
        <v>0.82000000000000006</v>
      </c>
      <c r="J37" s="5">
        <f t="shared" si="3"/>
        <v>355.93</v>
      </c>
      <c r="K37" s="5">
        <f t="shared" si="3"/>
        <v>1.1599999999999999</v>
      </c>
      <c r="L37" s="5">
        <f t="shared" si="3"/>
        <v>27.93</v>
      </c>
      <c r="M37" s="5">
        <f t="shared" si="3"/>
        <v>1299.76</v>
      </c>
      <c r="N37" s="5">
        <f t="shared" si="3"/>
        <v>1427.34</v>
      </c>
      <c r="O37" s="5">
        <f t="shared" si="3"/>
        <v>784.4</v>
      </c>
      <c r="P37" s="5">
        <f t="shared" si="3"/>
        <v>158.56</v>
      </c>
      <c r="Q37" s="5">
        <f t="shared" si="3"/>
        <v>677.80000000000007</v>
      </c>
      <c r="R37" s="5">
        <f t="shared" si="3"/>
        <v>8.5</v>
      </c>
      <c r="S37" s="5">
        <f t="shared" si="3"/>
        <v>138.05000000000001</v>
      </c>
      <c r="T37" s="5">
        <f t="shared" si="3"/>
        <v>39.53</v>
      </c>
      <c r="U37" s="5">
        <f t="shared" si="3"/>
        <v>183.65000000000003</v>
      </c>
    </row>
    <row r="38" spans="1:21">
      <c r="A38" s="21"/>
    </row>
    <row r="39" spans="1:21" ht="15.75">
      <c r="A39" s="33" t="s">
        <v>166</v>
      </c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</row>
    <row r="40" spans="1:21">
      <c r="A40" s="7" t="s">
        <v>0</v>
      </c>
      <c r="B40" s="7" t="s">
        <v>1</v>
      </c>
      <c r="C40" s="7" t="s">
        <v>2</v>
      </c>
      <c r="D40" s="7" t="s">
        <v>3</v>
      </c>
      <c r="E40" s="7" t="s">
        <v>4</v>
      </c>
      <c r="F40" s="7" t="s">
        <v>5</v>
      </c>
      <c r="G40" s="7" t="s">
        <v>6</v>
      </c>
      <c r="H40" s="7" t="s">
        <v>7</v>
      </c>
      <c r="I40" s="7" t="s">
        <v>8</v>
      </c>
      <c r="J40" s="7" t="s">
        <v>9</v>
      </c>
      <c r="K40" s="7" t="s">
        <v>10</v>
      </c>
      <c r="L40" s="7" t="s">
        <v>11</v>
      </c>
      <c r="M40" s="7" t="s">
        <v>12</v>
      </c>
      <c r="N40" s="7" t="s">
        <v>13</v>
      </c>
      <c r="O40" s="7" t="s">
        <v>14</v>
      </c>
      <c r="P40" s="7" t="s">
        <v>15</v>
      </c>
      <c r="Q40" s="7" t="s">
        <v>16</v>
      </c>
      <c r="R40" s="7" t="s">
        <v>17</v>
      </c>
      <c r="S40" s="7" t="s">
        <v>18</v>
      </c>
      <c r="T40" s="7" t="s">
        <v>19</v>
      </c>
      <c r="U40" s="7" t="s">
        <v>20</v>
      </c>
    </row>
    <row r="41" spans="1:21">
      <c r="A41" s="7"/>
      <c r="B41" s="7"/>
      <c r="C41" s="7" t="s">
        <v>21</v>
      </c>
      <c r="D41" s="7" t="s">
        <v>21</v>
      </c>
      <c r="E41" s="7" t="s">
        <v>21</v>
      </c>
      <c r="F41" s="7" t="s">
        <v>21</v>
      </c>
      <c r="G41" s="7" t="s">
        <v>22</v>
      </c>
      <c r="H41" s="7" t="s">
        <v>23</v>
      </c>
      <c r="I41" s="7" t="s">
        <v>23</v>
      </c>
      <c r="J41" s="7" t="s">
        <v>24</v>
      </c>
      <c r="K41" s="7" t="s">
        <v>25</v>
      </c>
      <c r="L41" s="7" t="s">
        <v>23</v>
      </c>
      <c r="M41" s="7" t="s">
        <v>23</v>
      </c>
      <c r="N41" s="7" t="s">
        <v>23</v>
      </c>
      <c r="O41" s="7" t="s">
        <v>23</v>
      </c>
      <c r="P41" s="7" t="s">
        <v>23</v>
      </c>
      <c r="Q41" s="7" t="s">
        <v>23</v>
      </c>
      <c r="R41" s="7" t="s">
        <v>23</v>
      </c>
      <c r="S41" s="7" t="s">
        <v>25</v>
      </c>
      <c r="T41" s="7" t="s">
        <v>25</v>
      </c>
      <c r="U41" s="7" t="s">
        <v>25</v>
      </c>
    </row>
    <row r="42" spans="1:21">
      <c r="A42" s="3"/>
      <c r="B42" s="4" t="s">
        <v>55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</row>
    <row r="43" spans="1:21">
      <c r="A43" s="3"/>
      <c r="B43" s="2" t="s">
        <v>27</v>
      </c>
      <c r="C43" s="6" t="s">
        <v>132</v>
      </c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>
      <c r="A44" s="3" t="s">
        <v>56</v>
      </c>
      <c r="B44" s="3" t="s">
        <v>57</v>
      </c>
      <c r="C44" s="3">
        <v>10</v>
      </c>
      <c r="D44" s="3">
        <v>2.2999999999999998</v>
      </c>
      <c r="E44" s="3">
        <v>3</v>
      </c>
      <c r="F44" s="3">
        <v>0</v>
      </c>
      <c r="G44" s="3">
        <v>35.799999999999997</v>
      </c>
      <c r="H44" s="3">
        <v>0</v>
      </c>
      <c r="I44" s="3">
        <v>0.03</v>
      </c>
      <c r="J44" s="3">
        <v>26</v>
      </c>
      <c r="K44" s="3">
        <v>0.1</v>
      </c>
      <c r="L44" s="3">
        <v>7.0000000000000007E-2</v>
      </c>
      <c r="M44" s="3">
        <v>81</v>
      </c>
      <c r="N44" s="3">
        <v>8.8000000000000007</v>
      </c>
      <c r="O44" s="3">
        <v>88</v>
      </c>
      <c r="P44" s="3">
        <v>3.5</v>
      </c>
      <c r="Q44" s="3">
        <v>50</v>
      </c>
      <c r="R44" s="3">
        <v>0.1</v>
      </c>
      <c r="S44" s="3">
        <v>0</v>
      </c>
      <c r="T44" s="3">
        <v>1.45</v>
      </c>
      <c r="U44" s="3">
        <v>0</v>
      </c>
    </row>
    <row r="45" spans="1:21">
      <c r="A45" s="3" t="s">
        <v>123</v>
      </c>
      <c r="B45" s="3" t="s">
        <v>124</v>
      </c>
      <c r="C45" s="3">
        <v>150</v>
      </c>
      <c r="D45" s="3">
        <v>6.2</v>
      </c>
      <c r="E45" s="3">
        <v>7.6</v>
      </c>
      <c r="F45" s="3">
        <v>28.2</v>
      </c>
      <c r="G45" s="3">
        <v>206.2</v>
      </c>
      <c r="H45" s="3">
        <v>0.14000000000000001</v>
      </c>
      <c r="I45" s="3">
        <v>0.11</v>
      </c>
      <c r="J45" s="3">
        <v>31.22</v>
      </c>
      <c r="K45" s="3">
        <v>0.1</v>
      </c>
      <c r="L45" s="3">
        <v>0.41</v>
      </c>
      <c r="M45" s="3">
        <v>254.01</v>
      </c>
      <c r="N45" s="3">
        <v>162.16999999999999</v>
      </c>
      <c r="O45" s="3">
        <v>107.34</v>
      </c>
      <c r="P45" s="3">
        <v>36.72</v>
      </c>
      <c r="Q45" s="3">
        <v>139.54</v>
      </c>
      <c r="R45" s="3">
        <v>0.99</v>
      </c>
      <c r="S45" s="3">
        <v>38.71</v>
      </c>
      <c r="T45" s="3">
        <v>2.33</v>
      </c>
      <c r="U45" s="3">
        <v>26.31</v>
      </c>
    </row>
    <row r="46" spans="1:21">
      <c r="A46" s="3" t="s">
        <v>58</v>
      </c>
      <c r="B46" s="3" t="s">
        <v>59</v>
      </c>
      <c r="C46" s="3">
        <v>150</v>
      </c>
      <c r="D46" s="3">
        <v>2.6</v>
      </c>
      <c r="E46" s="3">
        <v>1.9</v>
      </c>
      <c r="F46" s="3">
        <v>8.3000000000000007</v>
      </c>
      <c r="G46" s="3">
        <v>60.8</v>
      </c>
      <c r="H46" s="3">
        <v>0.02</v>
      </c>
      <c r="I46" s="3">
        <v>0.09</v>
      </c>
      <c r="J46" s="3">
        <v>9.94</v>
      </c>
      <c r="K46" s="3">
        <v>0</v>
      </c>
      <c r="L46" s="3">
        <v>0.39</v>
      </c>
      <c r="M46" s="3">
        <v>28.76</v>
      </c>
      <c r="N46" s="3">
        <v>119.2</v>
      </c>
      <c r="O46" s="3">
        <v>107.24</v>
      </c>
      <c r="P46" s="3">
        <v>17.45</v>
      </c>
      <c r="Q46" s="3">
        <v>71.55</v>
      </c>
      <c r="R46" s="3">
        <v>0.51</v>
      </c>
      <c r="S46" s="3">
        <v>6.75</v>
      </c>
      <c r="T46" s="3">
        <v>1.32</v>
      </c>
      <c r="U46" s="3">
        <v>20.51</v>
      </c>
    </row>
    <row r="47" spans="1:21">
      <c r="A47" s="3" t="s">
        <v>36</v>
      </c>
      <c r="B47" s="3" t="s">
        <v>37</v>
      </c>
      <c r="C47" s="3">
        <v>20</v>
      </c>
      <c r="D47" s="3">
        <v>1.6</v>
      </c>
      <c r="E47" s="3">
        <v>0.2</v>
      </c>
      <c r="F47" s="3">
        <v>9.8000000000000007</v>
      </c>
      <c r="G47" s="3">
        <v>47.5</v>
      </c>
      <c r="H47" s="3">
        <v>0.03</v>
      </c>
      <c r="I47" s="3">
        <v>0.01</v>
      </c>
      <c r="J47" s="3">
        <v>0</v>
      </c>
      <c r="K47" s="3">
        <v>0</v>
      </c>
      <c r="L47" s="3">
        <v>0</v>
      </c>
      <c r="M47" s="3">
        <v>88.6</v>
      </c>
      <c r="N47" s="3">
        <v>27.2</v>
      </c>
      <c r="O47" s="3">
        <v>4.5999999999999996</v>
      </c>
      <c r="P47" s="3">
        <v>6.8</v>
      </c>
      <c r="Q47" s="3">
        <v>17.8</v>
      </c>
      <c r="R47" s="3">
        <v>0.4</v>
      </c>
      <c r="S47" s="3">
        <v>0.64</v>
      </c>
      <c r="T47" s="3">
        <v>1.2</v>
      </c>
      <c r="U47" s="3">
        <v>2.9</v>
      </c>
    </row>
    <row r="48" spans="1:21">
      <c r="A48" s="3"/>
      <c r="B48" s="2" t="s">
        <v>38</v>
      </c>
      <c r="C48" s="2">
        <f>SUM(C44:C47)</f>
        <v>330</v>
      </c>
      <c r="D48" s="2">
        <f t="shared" ref="D48:U48" si="4">SUM(D44:D47)</f>
        <v>12.7</v>
      </c>
      <c r="E48" s="2">
        <f t="shared" si="4"/>
        <v>12.7</v>
      </c>
      <c r="F48" s="2">
        <f t="shared" si="4"/>
        <v>46.3</v>
      </c>
      <c r="G48" s="2">
        <f t="shared" si="4"/>
        <v>350.3</v>
      </c>
      <c r="H48" s="2">
        <f t="shared" si="4"/>
        <v>0.19</v>
      </c>
      <c r="I48" s="2">
        <f t="shared" si="4"/>
        <v>0.24000000000000002</v>
      </c>
      <c r="J48" s="2">
        <f t="shared" si="4"/>
        <v>67.16</v>
      </c>
      <c r="K48" s="2">
        <f t="shared" si="4"/>
        <v>0.2</v>
      </c>
      <c r="L48" s="2">
        <f t="shared" si="4"/>
        <v>0.87</v>
      </c>
      <c r="M48" s="2">
        <f t="shared" si="4"/>
        <v>452.37</v>
      </c>
      <c r="N48" s="2">
        <f t="shared" si="4"/>
        <v>317.37</v>
      </c>
      <c r="O48" s="2">
        <f t="shared" si="4"/>
        <v>307.18</v>
      </c>
      <c r="P48" s="2">
        <f t="shared" si="4"/>
        <v>64.47</v>
      </c>
      <c r="Q48" s="2">
        <f t="shared" si="4"/>
        <v>278.89</v>
      </c>
      <c r="R48" s="2">
        <f t="shared" si="4"/>
        <v>2</v>
      </c>
      <c r="S48" s="2">
        <f t="shared" si="4"/>
        <v>46.1</v>
      </c>
      <c r="T48" s="2">
        <f t="shared" si="4"/>
        <v>6.3000000000000007</v>
      </c>
      <c r="U48" s="2">
        <f t="shared" si="4"/>
        <v>49.72</v>
      </c>
    </row>
    <row r="49" spans="1:21">
      <c r="A49" s="3"/>
      <c r="B49" s="2" t="s">
        <v>39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</row>
    <row r="50" spans="1:21">
      <c r="A50" s="3" t="s">
        <v>36</v>
      </c>
      <c r="B50" s="3" t="s">
        <v>60</v>
      </c>
      <c r="C50" s="3">
        <v>150</v>
      </c>
      <c r="D50" s="3">
        <v>4.4000000000000004</v>
      </c>
      <c r="E50" s="3">
        <v>3.8</v>
      </c>
      <c r="F50" s="3">
        <v>6.3</v>
      </c>
      <c r="G50" s="3">
        <v>76.400000000000006</v>
      </c>
      <c r="H50" s="3">
        <v>0.03</v>
      </c>
      <c r="I50" s="3">
        <v>0.2</v>
      </c>
      <c r="J50" s="3">
        <v>33</v>
      </c>
      <c r="K50" s="3">
        <v>0</v>
      </c>
      <c r="L50" s="3">
        <v>0.45</v>
      </c>
      <c r="M50" s="3">
        <v>75</v>
      </c>
      <c r="N50" s="3">
        <v>219</v>
      </c>
      <c r="O50" s="3">
        <v>186</v>
      </c>
      <c r="P50" s="3">
        <v>21</v>
      </c>
      <c r="Q50" s="3">
        <v>138</v>
      </c>
      <c r="R50" s="3">
        <v>0.15</v>
      </c>
      <c r="S50" s="3">
        <v>13.5</v>
      </c>
      <c r="T50" s="3">
        <v>1.5</v>
      </c>
      <c r="U50" s="3">
        <v>30</v>
      </c>
    </row>
    <row r="51" spans="1:21">
      <c r="A51" s="3"/>
      <c r="B51" s="2" t="s">
        <v>41</v>
      </c>
      <c r="C51" s="2">
        <f>C50</f>
        <v>150</v>
      </c>
      <c r="D51" s="2">
        <f t="shared" ref="D51:U51" si="5">D50</f>
        <v>4.4000000000000004</v>
      </c>
      <c r="E51" s="2">
        <f t="shared" si="5"/>
        <v>3.8</v>
      </c>
      <c r="F51" s="2">
        <f t="shared" si="5"/>
        <v>6.3</v>
      </c>
      <c r="G51" s="2">
        <f t="shared" si="5"/>
        <v>76.400000000000006</v>
      </c>
      <c r="H51" s="2">
        <f t="shared" si="5"/>
        <v>0.03</v>
      </c>
      <c r="I51" s="2">
        <f t="shared" si="5"/>
        <v>0.2</v>
      </c>
      <c r="J51" s="2">
        <f t="shared" si="5"/>
        <v>33</v>
      </c>
      <c r="K51" s="2">
        <f t="shared" si="5"/>
        <v>0</v>
      </c>
      <c r="L51" s="2">
        <f t="shared" si="5"/>
        <v>0.45</v>
      </c>
      <c r="M51" s="2">
        <f t="shared" si="5"/>
        <v>75</v>
      </c>
      <c r="N51" s="2">
        <f t="shared" si="5"/>
        <v>219</v>
      </c>
      <c r="O51" s="2">
        <f t="shared" si="5"/>
        <v>186</v>
      </c>
      <c r="P51" s="2">
        <f t="shared" si="5"/>
        <v>21</v>
      </c>
      <c r="Q51" s="2">
        <f t="shared" si="5"/>
        <v>138</v>
      </c>
      <c r="R51" s="2">
        <f t="shared" si="5"/>
        <v>0.15</v>
      </c>
      <c r="S51" s="2">
        <f t="shared" si="5"/>
        <v>13.5</v>
      </c>
      <c r="T51" s="2">
        <f t="shared" si="5"/>
        <v>1.5</v>
      </c>
      <c r="U51" s="2">
        <f t="shared" si="5"/>
        <v>30</v>
      </c>
    </row>
    <row r="52" spans="1:21">
      <c r="A52" s="3"/>
      <c r="B52" s="2" t="s">
        <v>42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</row>
    <row r="53" spans="1:21" ht="30">
      <c r="A53" s="3" t="s">
        <v>162</v>
      </c>
      <c r="B53" s="17" t="s">
        <v>163</v>
      </c>
      <c r="C53" s="3">
        <v>40</v>
      </c>
      <c r="D53" s="3">
        <v>0.54</v>
      </c>
      <c r="E53" s="3">
        <v>1.79</v>
      </c>
      <c r="F53" s="3">
        <v>3.04</v>
      </c>
      <c r="G53" s="3">
        <v>30.4</v>
      </c>
      <c r="H53" s="3">
        <v>0.01</v>
      </c>
      <c r="I53" s="3">
        <v>0.01</v>
      </c>
      <c r="J53" s="3">
        <v>0.46</v>
      </c>
      <c r="K53" s="3">
        <v>0</v>
      </c>
      <c r="L53" s="3">
        <v>2</v>
      </c>
      <c r="M53" s="3">
        <v>52</v>
      </c>
      <c r="N53" s="3">
        <v>91</v>
      </c>
      <c r="O53" s="3">
        <v>12</v>
      </c>
      <c r="P53" s="3">
        <v>7</v>
      </c>
      <c r="Q53" s="3">
        <v>14</v>
      </c>
      <c r="R53" s="3">
        <v>0.5</v>
      </c>
      <c r="S53" s="3">
        <v>7.99</v>
      </c>
      <c r="T53" s="3">
        <v>0.2</v>
      </c>
      <c r="U53" s="3">
        <v>7.6</v>
      </c>
    </row>
    <row r="54" spans="1:21">
      <c r="A54" s="3" t="s">
        <v>61</v>
      </c>
      <c r="B54" s="3" t="s">
        <v>62</v>
      </c>
      <c r="C54" s="3">
        <v>150</v>
      </c>
      <c r="D54" s="3">
        <v>5</v>
      </c>
      <c r="E54" s="3">
        <v>3.4</v>
      </c>
      <c r="F54" s="3">
        <v>12.2</v>
      </c>
      <c r="G54" s="3">
        <v>99.9</v>
      </c>
      <c r="H54" s="3">
        <v>0.11</v>
      </c>
      <c r="I54" s="3">
        <v>0.04</v>
      </c>
      <c r="J54" s="3">
        <v>72.89</v>
      </c>
      <c r="K54" s="3">
        <v>0</v>
      </c>
      <c r="L54" s="3">
        <v>3.58</v>
      </c>
      <c r="M54" s="3">
        <v>71.87</v>
      </c>
      <c r="N54" s="3">
        <v>286.82</v>
      </c>
      <c r="O54" s="3">
        <v>20.21</v>
      </c>
      <c r="P54" s="3">
        <v>21.75</v>
      </c>
      <c r="Q54" s="3">
        <v>60.35</v>
      </c>
      <c r="R54" s="3">
        <v>1.1100000000000001</v>
      </c>
      <c r="S54" s="3">
        <v>11.97</v>
      </c>
      <c r="T54" s="3">
        <v>1.51</v>
      </c>
      <c r="U54" s="3">
        <v>21.66</v>
      </c>
    </row>
    <row r="55" spans="1:21">
      <c r="A55" s="3" t="s">
        <v>63</v>
      </c>
      <c r="B55" s="3" t="s">
        <v>64</v>
      </c>
      <c r="C55" s="3">
        <v>150</v>
      </c>
      <c r="D55" s="3">
        <v>12.7</v>
      </c>
      <c r="E55" s="3">
        <v>11.5</v>
      </c>
      <c r="F55" s="3">
        <v>9.6</v>
      </c>
      <c r="G55" s="3">
        <v>192.5</v>
      </c>
      <c r="H55" s="3">
        <v>0.05</v>
      </c>
      <c r="I55" s="3">
        <v>0.11</v>
      </c>
      <c r="J55" s="3">
        <v>13.77</v>
      </c>
      <c r="K55" s="3">
        <v>0.06</v>
      </c>
      <c r="L55" s="3">
        <v>16.559999999999999</v>
      </c>
      <c r="M55" s="3">
        <v>172.39</v>
      </c>
      <c r="N55" s="3">
        <v>406.9</v>
      </c>
      <c r="O55" s="3">
        <v>62.02</v>
      </c>
      <c r="P55" s="3">
        <v>28.46</v>
      </c>
      <c r="Q55" s="3">
        <v>138.21</v>
      </c>
      <c r="R55" s="3">
        <v>2.0299999999999998</v>
      </c>
      <c r="S55" s="3">
        <v>25.4</v>
      </c>
      <c r="T55" s="3">
        <v>1.31</v>
      </c>
      <c r="U55" s="3">
        <v>53.47</v>
      </c>
    </row>
    <row r="56" spans="1:21">
      <c r="A56" s="3" t="s">
        <v>65</v>
      </c>
      <c r="B56" s="3" t="s">
        <v>66</v>
      </c>
      <c r="C56" s="3">
        <v>150</v>
      </c>
      <c r="D56" s="3">
        <v>0.1</v>
      </c>
      <c r="E56" s="3">
        <v>0</v>
      </c>
      <c r="F56" s="3">
        <v>6</v>
      </c>
      <c r="G56" s="3">
        <v>24.8</v>
      </c>
      <c r="H56" s="3">
        <v>0</v>
      </c>
      <c r="I56" s="3">
        <v>0</v>
      </c>
      <c r="J56" s="3">
        <v>0.79</v>
      </c>
      <c r="K56" s="3">
        <v>0</v>
      </c>
      <c r="L56" s="3">
        <v>3.96</v>
      </c>
      <c r="M56" s="3">
        <v>1.67</v>
      </c>
      <c r="N56" s="3">
        <v>27.11</v>
      </c>
      <c r="O56" s="3">
        <v>55.85</v>
      </c>
      <c r="P56" s="3">
        <v>1.87</v>
      </c>
      <c r="Q56" s="3">
        <v>3.3</v>
      </c>
      <c r="R56" s="3">
        <v>0.06</v>
      </c>
      <c r="S56" s="3">
        <v>0.33</v>
      </c>
      <c r="T56" s="3">
        <v>7.0000000000000007E-2</v>
      </c>
      <c r="U56" s="3">
        <v>2.81</v>
      </c>
    </row>
    <row r="57" spans="1:21">
      <c r="A57" s="3" t="s">
        <v>36</v>
      </c>
      <c r="B57" s="3" t="s">
        <v>46</v>
      </c>
      <c r="C57" s="3">
        <v>20</v>
      </c>
      <c r="D57" s="3">
        <v>1.5</v>
      </c>
      <c r="E57" s="3">
        <v>0.2</v>
      </c>
      <c r="F57" s="3">
        <v>9.8000000000000007</v>
      </c>
      <c r="G57" s="3">
        <v>46.9</v>
      </c>
      <c r="H57" s="3">
        <v>0.02</v>
      </c>
      <c r="I57" s="3">
        <v>0.01</v>
      </c>
      <c r="J57" s="3">
        <v>0</v>
      </c>
      <c r="K57" s="3">
        <v>0</v>
      </c>
      <c r="L57" s="3">
        <v>0</v>
      </c>
      <c r="M57" s="3">
        <v>99.8</v>
      </c>
      <c r="N57" s="3">
        <v>18.600000000000001</v>
      </c>
      <c r="O57" s="3">
        <v>4</v>
      </c>
      <c r="P57" s="3">
        <v>2.8</v>
      </c>
      <c r="Q57" s="3">
        <v>13</v>
      </c>
      <c r="R57" s="3">
        <v>0.22</v>
      </c>
      <c r="S57" s="3">
        <v>0.64</v>
      </c>
      <c r="T57" s="3">
        <v>1.2</v>
      </c>
      <c r="U57" s="3">
        <v>2.9</v>
      </c>
    </row>
    <row r="58" spans="1:21">
      <c r="A58" s="3" t="s">
        <v>36</v>
      </c>
      <c r="B58" s="3" t="s">
        <v>47</v>
      </c>
      <c r="C58" s="3">
        <v>20</v>
      </c>
      <c r="D58" s="3">
        <v>1.3</v>
      </c>
      <c r="E58" s="3">
        <v>0.2</v>
      </c>
      <c r="F58" s="3">
        <v>6.7</v>
      </c>
      <c r="G58" s="3">
        <v>34.200000000000003</v>
      </c>
      <c r="H58" s="3">
        <v>0.04</v>
      </c>
      <c r="I58" s="3">
        <v>0.02</v>
      </c>
      <c r="J58" s="3">
        <v>0</v>
      </c>
      <c r="K58" s="3">
        <v>0</v>
      </c>
      <c r="L58" s="3">
        <v>0</v>
      </c>
      <c r="M58" s="3">
        <v>122</v>
      </c>
      <c r="N58" s="3">
        <v>49</v>
      </c>
      <c r="O58" s="3">
        <v>7</v>
      </c>
      <c r="P58" s="3">
        <v>9.4</v>
      </c>
      <c r="Q58" s="3">
        <v>31.6</v>
      </c>
      <c r="R58" s="3">
        <v>0.78</v>
      </c>
      <c r="S58" s="3">
        <v>0</v>
      </c>
      <c r="T58" s="3">
        <v>6.18</v>
      </c>
      <c r="U58" s="3">
        <v>0</v>
      </c>
    </row>
    <row r="59" spans="1:21">
      <c r="A59" s="3"/>
      <c r="B59" s="2" t="s">
        <v>48</v>
      </c>
      <c r="C59" s="2">
        <f>SUM(C53:C58)</f>
        <v>530</v>
      </c>
      <c r="D59" s="2">
        <f t="shared" ref="D59:U59" si="6">SUM(D53:D58)</f>
        <v>21.14</v>
      </c>
      <c r="E59" s="2">
        <f t="shared" si="6"/>
        <v>17.089999999999996</v>
      </c>
      <c r="F59" s="2">
        <f t="shared" si="6"/>
        <v>47.34</v>
      </c>
      <c r="G59" s="2">
        <f>SUM(G53:G58)</f>
        <v>428.7</v>
      </c>
      <c r="H59" s="2">
        <f t="shared" si="6"/>
        <v>0.22999999999999998</v>
      </c>
      <c r="I59" s="2">
        <f t="shared" si="6"/>
        <v>0.19</v>
      </c>
      <c r="J59" s="2">
        <f t="shared" si="6"/>
        <v>87.91</v>
      </c>
      <c r="K59" s="2">
        <f t="shared" si="6"/>
        <v>0.06</v>
      </c>
      <c r="L59" s="2">
        <f t="shared" si="6"/>
        <v>26.1</v>
      </c>
      <c r="M59" s="2">
        <f t="shared" si="6"/>
        <v>519.73</v>
      </c>
      <c r="N59" s="2">
        <f t="shared" si="6"/>
        <v>879.43000000000006</v>
      </c>
      <c r="O59" s="2">
        <f t="shared" si="6"/>
        <v>161.08000000000001</v>
      </c>
      <c r="P59" s="2">
        <f t="shared" si="6"/>
        <v>71.28</v>
      </c>
      <c r="Q59" s="2">
        <f t="shared" si="6"/>
        <v>260.46000000000004</v>
      </c>
      <c r="R59" s="2">
        <f t="shared" si="6"/>
        <v>4.7</v>
      </c>
      <c r="S59" s="2">
        <f t="shared" si="6"/>
        <v>46.33</v>
      </c>
      <c r="T59" s="2">
        <f t="shared" si="6"/>
        <v>10.469999999999999</v>
      </c>
      <c r="U59" s="2">
        <f t="shared" si="6"/>
        <v>88.44</v>
      </c>
    </row>
    <row r="60" spans="1:21">
      <c r="A60" s="3"/>
      <c r="B60" s="2" t="s">
        <v>49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</row>
    <row r="61" spans="1:21">
      <c r="A61" s="3" t="s">
        <v>67</v>
      </c>
      <c r="B61" s="3" t="s">
        <v>68</v>
      </c>
      <c r="C61" s="9" t="s">
        <v>161</v>
      </c>
      <c r="D61" s="3">
        <v>15.7</v>
      </c>
      <c r="E61" s="3">
        <v>5.3</v>
      </c>
      <c r="F61" s="3">
        <v>13.1</v>
      </c>
      <c r="G61" s="3">
        <v>163</v>
      </c>
      <c r="H61" s="3">
        <v>0.1</v>
      </c>
      <c r="I61" s="3">
        <v>0.08</v>
      </c>
      <c r="J61" s="3">
        <v>194.76</v>
      </c>
      <c r="K61" s="3">
        <v>0</v>
      </c>
      <c r="L61" s="3">
        <v>8.44</v>
      </c>
      <c r="M61" s="3">
        <v>211.04</v>
      </c>
      <c r="N61" s="3">
        <v>553.91999999999996</v>
      </c>
      <c r="O61" s="3">
        <v>24.14</v>
      </c>
      <c r="P61" s="3">
        <v>70.010000000000005</v>
      </c>
      <c r="Q61" s="3">
        <v>144.38999999999999</v>
      </c>
      <c r="R61" s="3">
        <v>1.6</v>
      </c>
      <c r="S61" s="3">
        <v>32.229999999999997</v>
      </c>
      <c r="T61" s="3">
        <v>12.78</v>
      </c>
      <c r="U61" s="3">
        <v>117.27</v>
      </c>
    </row>
    <row r="62" spans="1:21">
      <c r="A62" s="3" t="s">
        <v>36</v>
      </c>
      <c r="B62" s="3" t="s">
        <v>71</v>
      </c>
      <c r="C62" s="3">
        <v>150</v>
      </c>
      <c r="D62" s="3">
        <v>0.8</v>
      </c>
      <c r="E62" s="3">
        <v>0.2</v>
      </c>
      <c r="F62" s="3">
        <v>15.2</v>
      </c>
      <c r="G62" s="3">
        <v>65</v>
      </c>
      <c r="H62" s="3">
        <v>0.02</v>
      </c>
      <c r="I62" s="3">
        <v>0.02</v>
      </c>
      <c r="J62" s="3">
        <v>0</v>
      </c>
      <c r="K62" s="3">
        <v>0</v>
      </c>
      <c r="L62" s="3">
        <v>3</v>
      </c>
      <c r="M62" s="3">
        <v>9</v>
      </c>
      <c r="N62" s="3">
        <v>180</v>
      </c>
      <c r="O62" s="3">
        <v>10.5</v>
      </c>
      <c r="P62" s="3">
        <v>6</v>
      </c>
      <c r="Q62" s="3">
        <v>10.5</v>
      </c>
      <c r="R62" s="3">
        <v>2.1</v>
      </c>
      <c r="S62" s="3">
        <v>0</v>
      </c>
      <c r="T62" s="3">
        <v>0</v>
      </c>
      <c r="U62" s="3">
        <v>0</v>
      </c>
    </row>
    <row r="63" spans="1:21">
      <c r="A63" s="3" t="s">
        <v>36</v>
      </c>
      <c r="B63" s="3" t="s">
        <v>46</v>
      </c>
      <c r="C63" s="3">
        <v>20</v>
      </c>
      <c r="D63" s="3">
        <v>1.5</v>
      </c>
      <c r="E63" s="3">
        <v>0.2</v>
      </c>
      <c r="F63" s="3">
        <v>9.8000000000000007</v>
      </c>
      <c r="G63" s="3">
        <v>46.9</v>
      </c>
      <c r="H63" s="3">
        <v>0.02</v>
      </c>
      <c r="I63" s="3">
        <v>0.01</v>
      </c>
      <c r="J63" s="3">
        <v>0</v>
      </c>
      <c r="K63" s="3">
        <v>0</v>
      </c>
      <c r="L63" s="3">
        <v>0</v>
      </c>
      <c r="M63" s="3">
        <v>99.8</v>
      </c>
      <c r="N63" s="3">
        <v>18.600000000000001</v>
      </c>
      <c r="O63" s="3">
        <v>4</v>
      </c>
      <c r="P63" s="3">
        <v>2.8</v>
      </c>
      <c r="Q63" s="3">
        <v>13</v>
      </c>
      <c r="R63" s="3">
        <v>0.22</v>
      </c>
      <c r="S63" s="3">
        <v>0.64</v>
      </c>
      <c r="T63" s="3">
        <v>1.2</v>
      </c>
      <c r="U63" s="3">
        <v>2.9</v>
      </c>
    </row>
    <row r="64" spans="1:21" ht="15.75" customHeight="1">
      <c r="A64" s="3"/>
      <c r="B64" s="2" t="s">
        <v>53</v>
      </c>
      <c r="C64" s="2">
        <v>320</v>
      </c>
      <c r="D64" s="2">
        <f>SUM(D61:D63)</f>
        <v>18</v>
      </c>
      <c r="E64" s="2">
        <f t="shared" ref="E64:U64" si="7">SUM(E61:E63)</f>
        <v>5.7</v>
      </c>
      <c r="F64" s="2">
        <f t="shared" si="7"/>
        <v>38.099999999999994</v>
      </c>
      <c r="G64" s="2">
        <f t="shared" si="7"/>
        <v>274.89999999999998</v>
      </c>
      <c r="H64" s="2">
        <f t="shared" si="7"/>
        <v>0.14000000000000001</v>
      </c>
      <c r="I64" s="2">
        <f t="shared" si="7"/>
        <v>0.11</v>
      </c>
      <c r="J64" s="2">
        <f t="shared" si="7"/>
        <v>194.76</v>
      </c>
      <c r="K64" s="2">
        <f t="shared" si="7"/>
        <v>0</v>
      </c>
      <c r="L64" s="2">
        <f t="shared" si="7"/>
        <v>11.44</v>
      </c>
      <c r="M64" s="2">
        <f t="shared" si="7"/>
        <v>319.83999999999997</v>
      </c>
      <c r="N64" s="2">
        <f t="shared" si="7"/>
        <v>752.52</v>
      </c>
      <c r="O64" s="2">
        <f t="shared" si="7"/>
        <v>38.64</v>
      </c>
      <c r="P64" s="2">
        <f t="shared" si="7"/>
        <v>78.81</v>
      </c>
      <c r="Q64" s="2">
        <f t="shared" si="7"/>
        <v>167.89</v>
      </c>
      <c r="R64" s="2">
        <f t="shared" si="7"/>
        <v>3.9200000000000004</v>
      </c>
      <c r="S64" s="2">
        <f t="shared" si="7"/>
        <v>32.869999999999997</v>
      </c>
      <c r="T64" s="2">
        <f t="shared" si="7"/>
        <v>13.979999999999999</v>
      </c>
      <c r="U64" s="2">
        <f t="shared" si="7"/>
        <v>120.17</v>
      </c>
    </row>
    <row r="65" spans="1:21">
      <c r="A65" s="3"/>
      <c r="B65" s="5" t="s">
        <v>54</v>
      </c>
      <c r="C65" s="5">
        <f t="shared" ref="C65:U65" si="8">C48+C51+C59+C64</f>
        <v>1330</v>
      </c>
      <c r="D65" s="5">
        <f t="shared" si="8"/>
        <v>56.24</v>
      </c>
      <c r="E65" s="5">
        <f t="shared" si="8"/>
        <v>39.29</v>
      </c>
      <c r="F65" s="5">
        <f t="shared" si="8"/>
        <v>138.04</v>
      </c>
      <c r="G65" s="5">
        <f t="shared" si="8"/>
        <v>1130.3000000000002</v>
      </c>
      <c r="H65" s="5">
        <f t="shared" si="8"/>
        <v>0.59</v>
      </c>
      <c r="I65" s="5">
        <f t="shared" si="8"/>
        <v>0.7400000000000001</v>
      </c>
      <c r="J65" s="5">
        <f t="shared" si="8"/>
        <v>382.83</v>
      </c>
      <c r="K65" s="5">
        <f t="shared" si="8"/>
        <v>0.26</v>
      </c>
      <c r="L65" s="5">
        <f t="shared" si="8"/>
        <v>38.86</v>
      </c>
      <c r="M65" s="5">
        <f t="shared" si="8"/>
        <v>1366.9399999999998</v>
      </c>
      <c r="N65" s="5">
        <f t="shared" si="8"/>
        <v>2168.3200000000002</v>
      </c>
      <c r="O65" s="5">
        <f t="shared" si="8"/>
        <v>692.9</v>
      </c>
      <c r="P65" s="5">
        <f t="shared" si="8"/>
        <v>235.56</v>
      </c>
      <c r="Q65" s="5">
        <f t="shared" si="8"/>
        <v>845.24</v>
      </c>
      <c r="R65" s="5">
        <f t="shared" si="8"/>
        <v>10.77</v>
      </c>
      <c r="S65" s="5">
        <f t="shared" si="8"/>
        <v>138.80000000000001</v>
      </c>
      <c r="T65" s="5">
        <f t="shared" si="8"/>
        <v>32.25</v>
      </c>
      <c r="U65" s="5">
        <f t="shared" si="8"/>
        <v>288.33</v>
      </c>
    </row>
    <row r="67" spans="1:21" ht="15.75">
      <c r="A67" s="33" t="s">
        <v>167</v>
      </c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</row>
    <row r="68" spans="1:21">
      <c r="A68" s="7" t="s">
        <v>0</v>
      </c>
      <c r="B68" s="7" t="s">
        <v>1</v>
      </c>
      <c r="C68" s="7" t="s">
        <v>2</v>
      </c>
      <c r="D68" s="7" t="s">
        <v>3</v>
      </c>
      <c r="E68" s="7" t="s">
        <v>4</v>
      </c>
      <c r="F68" s="7" t="s">
        <v>5</v>
      </c>
      <c r="G68" s="7" t="s">
        <v>6</v>
      </c>
      <c r="H68" s="7" t="s">
        <v>7</v>
      </c>
      <c r="I68" s="7" t="s">
        <v>8</v>
      </c>
      <c r="J68" s="7" t="s">
        <v>9</v>
      </c>
      <c r="K68" s="7" t="s">
        <v>10</v>
      </c>
      <c r="L68" s="7" t="s">
        <v>11</v>
      </c>
      <c r="M68" s="7" t="s">
        <v>12</v>
      </c>
      <c r="N68" s="7" t="s">
        <v>13</v>
      </c>
      <c r="O68" s="7" t="s">
        <v>14</v>
      </c>
      <c r="P68" s="7" t="s">
        <v>15</v>
      </c>
      <c r="Q68" s="7" t="s">
        <v>16</v>
      </c>
      <c r="R68" s="7" t="s">
        <v>17</v>
      </c>
      <c r="S68" s="7" t="s">
        <v>18</v>
      </c>
      <c r="T68" s="7" t="s">
        <v>19</v>
      </c>
      <c r="U68" s="7" t="s">
        <v>20</v>
      </c>
    </row>
    <row r="69" spans="1:21">
      <c r="A69" s="7"/>
      <c r="B69" s="7"/>
      <c r="C69" s="7" t="s">
        <v>21</v>
      </c>
      <c r="D69" s="7" t="s">
        <v>21</v>
      </c>
      <c r="E69" s="7" t="s">
        <v>21</v>
      </c>
      <c r="F69" s="7" t="s">
        <v>21</v>
      </c>
      <c r="G69" s="7" t="s">
        <v>22</v>
      </c>
      <c r="H69" s="7" t="s">
        <v>23</v>
      </c>
      <c r="I69" s="7" t="s">
        <v>23</v>
      </c>
      <c r="J69" s="7" t="s">
        <v>24</v>
      </c>
      <c r="K69" s="7" t="s">
        <v>25</v>
      </c>
      <c r="L69" s="7" t="s">
        <v>23</v>
      </c>
      <c r="M69" s="7" t="s">
        <v>23</v>
      </c>
      <c r="N69" s="7" t="s">
        <v>23</v>
      </c>
      <c r="O69" s="7" t="s">
        <v>23</v>
      </c>
      <c r="P69" s="7" t="s">
        <v>23</v>
      </c>
      <c r="Q69" s="7" t="s">
        <v>23</v>
      </c>
      <c r="R69" s="7" t="s">
        <v>23</v>
      </c>
      <c r="S69" s="7" t="s">
        <v>25</v>
      </c>
      <c r="T69" s="7" t="s">
        <v>25</v>
      </c>
      <c r="U69" s="7" t="s">
        <v>25</v>
      </c>
    </row>
    <row r="70" spans="1:21">
      <c r="A70" s="3"/>
      <c r="B70" s="4" t="s">
        <v>72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</row>
    <row r="71" spans="1:21">
      <c r="A71" s="3"/>
      <c r="B71" s="2" t="s">
        <v>27</v>
      </c>
      <c r="C71" s="6" t="s">
        <v>132</v>
      </c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</row>
    <row r="72" spans="1:21">
      <c r="A72" s="3" t="s">
        <v>73</v>
      </c>
      <c r="B72" s="3" t="s">
        <v>74</v>
      </c>
      <c r="C72" s="3">
        <v>150</v>
      </c>
      <c r="D72" s="3">
        <v>12.68</v>
      </c>
      <c r="E72" s="3">
        <v>17.95</v>
      </c>
      <c r="F72" s="3">
        <v>3.25</v>
      </c>
      <c r="G72" s="3">
        <v>225.2</v>
      </c>
      <c r="H72" s="3">
        <v>7.0000000000000007E-2</v>
      </c>
      <c r="I72" s="3">
        <v>0.4</v>
      </c>
      <c r="J72" s="3">
        <v>182.66</v>
      </c>
      <c r="K72" s="3">
        <v>2.1800000000000002</v>
      </c>
      <c r="L72" s="3">
        <v>0</v>
      </c>
      <c r="M72" s="3">
        <v>264</v>
      </c>
      <c r="N72" s="3">
        <v>180</v>
      </c>
      <c r="O72" s="3">
        <v>110</v>
      </c>
      <c r="P72" s="3">
        <v>17</v>
      </c>
      <c r="Q72" s="3">
        <v>202</v>
      </c>
      <c r="R72" s="3">
        <v>2.1</v>
      </c>
      <c r="S72" s="3">
        <v>43.65</v>
      </c>
      <c r="T72" s="3">
        <v>26</v>
      </c>
      <c r="U72" s="3">
        <v>62.62</v>
      </c>
    </row>
    <row r="73" spans="1:21">
      <c r="A73" s="3" t="s">
        <v>75</v>
      </c>
      <c r="B73" s="3" t="s">
        <v>76</v>
      </c>
      <c r="C73" s="3">
        <v>155</v>
      </c>
      <c r="D73" s="3">
        <v>0.1</v>
      </c>
      <c r="E73" s="3">
        <v>0</v>
      </c>
      <c r="F73" s="3">
        <v>4.9000000000000004</v>
      </c>
      <c r="G73" s="3">
        <v>20.399999999999999</v>
      </c>
      <c r="H73" s="3">
        <v>0</v>
      </c>
      <c r="I73" s="3">
        <v>0</v>
      </c>
      <c r="J73" s="3">
        <v>0.18</v>
      </c>
      <c r="K73" s="3">
        <v>0</v>
      </c>
      <c r="L73" s="3">
        <v>0.86</v>
      </c>
      <c r="M73" s="3">
        <v>0.71</v>
      </c>
      <c r="N73" s="3">
        <v>14.95</v>
      </c>
      <c r="O73" s="3">
        <v>48.62</v>
      </c>
      <c r="P73" s="3">
        <v>1.98</v>
      </c>
      <c r="Q73" s="3">
        <v>3.7</v>
      </c>
      <c r="R73" s="3">
        <v>0.31</v>
      </c>
      <c r="S73" s="3">
        <v>0.01</v>
      </c>
      <c r="T73" s="3">
        <v>0.02</v>
      </c>
      <c r="U73" s="3">
        <v>0.53</v>
      </c>
    </row>
    <row r="74" spans="1:21">
      <c r="A74" s="3" t="s">
        <v>36</v>
      </c>
      <c r="B74" s="3" t="s">
        <v>37</v>
      </c>
      <c r="C74" s="3">
        <v>20</v>
      </c>
      <c r="D74" s="3">
        <v>1.6</v>
      </c>
      <c r="E74" s="3">
        <v>0.2</v>
      </c>
      <c r="F74" s="3">
        <v>9.8000000000000007</v>
      </c>
      <c r="G74" s="3">
        <v>47.5</v>
      </c>
      <c r="H74" s="3">
        <v>0.03</v>
      </c>
      <c r="I74" s="3">
        <v>0.01</v>
      </c>
      <c r="J74" s="3">
        <v>0</v>
      </c>
      <c r="K74" s="3">
        <v>0</v>
      </c>
      <c r="L74" s="3">
        <v>0</v>
      </c>
      <c r="M74" s="3">
        <v>88.6</v>
      </c>
      <c r="N74" s="3">
        <v>27.2</v>
      </c>
      <c r="O74" s="3">
        <v>4.5999999999999996</v>
      </c>
      <c r="P74" s="3">
        <v>6.8</v>
      </c>
      <c r="Q74" s="3">
        <v>17.8</v>
      </c>
      <c r="R74" s="3">
        <v>0.4</v>
      </c>
      <c r="S74" s="3">
        <v>0.64</v>
      </c>
      <c r="T74" s="3">
        <v>1.2</v>
      </c>
      <c r="U74" s="3">
        <v>2.9</v>
      </c>
    </row>
    <row r="75" spans="1:21">
      <c r="A75" s="3"/>
      <c r="B75" s="2" t="s">
        <v>38</v>
      </c>
      <c r="C75" s="2">
        <f t="shared" ref="C75:U75" si="9">SUM(C72:C74)</f>
        <v>325</v>
      </c>
      <c r="D75" s="2">
        <f t="shared" si="9"/>
        <v>14.379999999999999</v>
      </c>
      <c r="E75" s="2">
        <f t="shared" si="9"/>
        <v>18.149999999999999</v>
      </c>
      <c r="F75" s="2">
        <f t="shared" si="9"/>
        <v>17.950000000000003</v>
      </c>
      <c r="G75" s="2">
        <f t="shared" si="9"/>
        <v>293.10000000000002</v>
      </c>
      <c r="H75" s="2">
        <f t="shared" si="9"/>
        <v>0.1</v>
      </c>
      <c r="I75" s="2">
        <f t="shared" si="9"/>
        <v>0.41000000000000003</v>
      </c>
      <c r="J75" s="2">
        <f t="shared" si="9"/>
        <v>182.84</v>
      </c>
      <c r="K75" s="2">
        <f t="shared" si="9"/>
        <v>2.1800000000000002</v>
      </c>
      <c r="L75" s="2">
        <f t="shared" si="9"/>
        <v>0.86</v>
      </c>
      <c r="M75" s="2">
        <f t="shared" si="9"/>
        <v>353.30999999999995</v>
      </c>
      <c r="N75" s="2">
        <f t="shared" si="9"/>
        <v>222.14999999999998</v>
      </c>
      <c r="O75" s="2">
        <f t="shared" si="9"/>
        <v>163.22</v>
      </c>
      <c r="P75" s="2">
        <f t="shared" si="9"/>
        <v>25.78</v>
      </c>
      <c r="Q75" s="2">
        <f t="shared" si="9"/>
        <v>223.5</v>
      </c>
      <c r="R75" s="2">
        <f t="shared" si="9"/>
        <v>2.81</v>
      </c>
      <c r="S75" s="2">
        <f t="shared" si="9"/>
        <v>44.3</v>
      </c>
      <c r="T75" s="2">
        <f t="shared" si="9"/>
        <v>27.22</v>
      </c>
      <c r="U75" s="2">
        <f t="shared" si="9"/>
        <v>66.05</v>
      </c>
    </row>
    <row r="76" spans="1:21">
      <c r="A76" s="3"/>
      <c r="B76" s="2" t="s">
        <v>39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</row>
    <row r="77" spans="1:21">
      <c r="A77" s="3" t="s">
        <v>36</v>
      </c>
      <c r="B77" s="3" t="s">
        <v>40</v>
      </c>
      <c r="C77" s="3">
        <v>150</v>
      </c>
      <c r="D77" s="3">
        <v>4.4000000000000004</v>
      </c>
      <c r="E77" s="3">
        <v>3.8</v>
      </c>
      <c r="F77" s="3">
        <v>7.2</v>
      </c>
      <c r="G77" s="3">
        <v>80</v>
      </c>
      <c r="H77" s="3">
        <v>0.06</v>
      </c>
      <c r="I77" s="3">
        <v>0.23</v>
      </c>
      <c r="J77" s="3">
        <v>33</v>
      </c>
      <c r="K77" s="3">
        <v>0</v>
      </c>
      <c r="L77" s="3">
        <v>1.95</v>
      </c>
      <c r="M77" s="3">
        <v>75</v>
      </c>
      <c r="N77" s="3">
        <v>219</v>
      </c>
      <c r="O77" s="3">
        <v>180</v>
      </c>
      <c r="P77" s="3">
        <v>21</v>
      </c>
      <c r="Q77" s="3">
        <v>135</v>
      </c>
      <c r="R77" s="3">
        <v>0.15</v>
      </c>
      <c r="S77" s="3">
        <v>13.5</v>
      </c>
      <c r="T77" s="3">
        <v>3</v>
      </c>
      <c r="U77" s="3">
        <v>30</v>
      </c>
    </row>
    <row r="78" spans="1:21">
      <c r="A78" s="3"/>
      <c r="B78" s="2" t="s">
        <v>41</v>
      </c>
      <c r="C78" s="2">
        <v>150</v>
      </c>
      <c r="D78" s="2">
        <v>4.4000000000000004</v>
      </c>
      <c r="E78" s="2">
        <v>3.8</v>
      </c>
      <c r="F78" s="2">
        <v>7.2</v>
      </c>
      <c r="G78" s="2">
        <v>80</v>
      </c>
      <c r="H78" s="2">
        <v>0.06</v>
      </c>
      <c r="I78" s="2">
        <v>0.23</v>
      </c>
      <c r="J78" s="2">
        <v>33</v>
      </c>
      <c r="K78" s="2">
        <v>0</v>
      </c>
      <c r="L78" s="2">
        <v>1.95</v>
      </c>
      <c r="M78" s="2">
        <v>75</v>
      </c>
      <c r="N78" s="2">
        <v>219</v>
      </c>
      <c r="O78" s="2">
        <v>180</v>
      </c>
      <c r="P78" s="2">
        <v>21</v>
      </c>
      <c r="Q78" s="2">
        <v>135</v>
      </c>
      <c r="R78" s="2">
        <v>0.15</v>
      </c>
      <c r="S78" s="2">
        <v>13.5</v>
      </c>
      <c r="T78" s="2">
        <v>3</v>
      </c>
      <c r="U78" s="2">
        <v>30</v>
      </c>
    </row>
    <row r="79" spans="1:21">
      <c r="A79" s="3"/>
      <c r="B79" s="2" t="s">
        <v>42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</row>
    <row r="80" spans="1:21">
      <c r="A80" s="3" t="s">
        <v>128</v>
      </c>
      <c r="B80" s="3" t="s">
        <v>129</v>
      </c>
      <c r="C80" s="3">
        <v>40</v>
      </c>
      <c r="D80" s="3">
        <v>0.47</v>
      </c>
      <c r="E80" s="3">
        <v>3.58</v>
      </c>
      <c r="F80" s="3">
        <v>2.68</v>
      </c>
      <c r="G80" s="3">
        <v>44.7</v>
      </c>
      <c r="H80" s="3">
        <v>0.01</v>
      </c>
      <c r="I80" s="3">
        <v>0</v>
      </c>
      <c r="J80" s="3">
        <v>48.59</v>
      </c>
      <c r="K80" s="3">
        <v>0</v>
      </c>
      <c r="L80" s="3">
        <v>1</v>
      </c>
      <c r="M80" s="3">
        <v>133</v>
      </c>
      <c r="N80" s="3">
        <v>85</v>
      </c>
      <c r="O80" s="3">
        <v>8</v>
      </c>
      <c r="P80" s="3">
        <v>6</v>
      </c>
      <c r="Q80" s="3">
        <v>14</v>
      </c>
      <c r="R80" s="3">
        <v>0.3</v>
      </c>
      <c r="S80" s="3">
        <v>5.24</v>
      </c>
      <c r="T80" s="3">
        <v>0</v>
      </c>
      <c r="U80" s="3">
        <v>7.9</v>
      </c>
    </row>
    <row r="81" spans="1:21">
      <c r="A81" s="3" t="s">
        <v>77</v>
      </c>
      <c r="B81" s="3" t="s">
        <v>78</v>
      </c>
      <c r="C81" s="3">
        <v>150</v>
      </c>
      <c r="D81" s="3">
        <v>3.5</v>
      </c>
      <c r="E81" s="3">
        <v>4.2</v>
      </c>
      <c r="F81" s="3">
        <v>4.3</v>
      </c>
      <c r="G81" s="3">
        <v>69.2</v>
      </c>
      <c r="H81" s="3">
        <v>0.02</v>
      </c>
      <c r="I81" s="3">
        <v>0.02</v>
      </c>
      <c r="J81" s="3">
        <v>78.709999999999994</v>
      </c>
      <c r="K81" s="3">
        <v>0</v>
      </c>
      <c r="L81" s="3">
        <v>8.07</v>
      </c>
      <c r="M81" s="3">
        <v>73.89</v>
      </c>
      <c r="N81" s="3">
        <v>138</v>
      </c>
      <c r="O81" s="3">
        <v>28.11</v>
      </c>
      <c r="P81" s="3">
        <v>9.85</v>
      </c>
      <c r="Q81" s="3">
        <v>23.23</v>
      </c>
      <c r="R81" s="3">
        <v>0.36</v>
      </c>
      <c r="S81" s="3">
        <v>11.44</v>
      </c>
      <c r="T81" s="3">
        <v>0.25</v>
      </c>
      <c r="U81" s="3">
        <v>11.07</v>
      </c>
    </row>
    <row r="82" spans="1:21">
      <c r="A82" s="3" t="s">
        <v>79</v>
      </c>
      <c r="B82" s="3" t="s">
        <v>80</v>
      </c>
      <c r="C82" s="3">
        <v>130</v>
      </c>
      <c r="D82" s="3">
        <v>7.1</v>
      </c>
      <c r="E82" s="3">
        <v>5.5</v>
      </c>
      <c r="F82" s="3">
        <v>31.1</v>
      </c>
      <c r="G82" s="3">
        <v>202.5</v>
      </c>
      <c r="H82" s="3">
        <v>0.19</v>
      </c>
      <c r="I82" s="3">
        <v>0.1</v>
      </c>
      <c r="J82" s="3">
        <v>16.63</v>
      </c>
      <c r="K82" s="3">
        <v>0.08</v>
      </c>
      <c r="L82" s="3">
        <v>0</v>
      </c>
      <c r="M82" s="3">
        <v>129.52000000000001</v>
      </c>
      <c r="N82" s="3">
        <v>190.11</v>
      </c>
      <c r="O82" s="3">
        <v>40.4</v>
      </c>
      <c r="P82" s="3">
        <v>104.13</v>
      </c>
      <c r="Q82" s="3">
        <v>156.86000000000001</v>
      </c>
      <c r="R82" s="3">
        <v>3.51</v>
      </c>
      <c r="S82" s="3">
        <v>19.309999999999999</v>
      </c>
      <c r="T82" s="3">
        <v>3.05</v>
      </c>
      <c r="U82" s="3">
        <v>13.92</v>
      </c>
    </row>
    <row r="83" spans="1:21">
      <c r="A83" s="17" t="s">
        <v>185</v>
      </c>
      <c r="B83" s="9" t="s">
        <v>186</v>
      </c>
      <c r="C83" s="11" t="s">
        <v>187</v>
      </c>
      <c r="D83" s="3">
        <v>9.3000000000000007</v>
      </c>
      <c r="E83" s="3">
        <v>7.1</v>
      </c>
      <c r="F83" s="3">
        <v>11.8</v>
      </c>
      <c r="G83" s="3">
        <v>148.6</v>
      </c>
      <c r="H83" s="3">
        <v>0</v>
      </c>
      <c r="I83" s="3">
        <v>0</v>
      </c>
      <c r="J83" s="3">
        <v>0.1</v>
      </c>
      <c r="K83" s="3">
        <v>0</v>
      </c>
      <c r="L83" s="3">
        <v>1.4</v>
      </c>
      <c r="M83" s="3">
        <v>0</v>
      </c>
      <c r="N83" s="3">
        <v>0</v>
      </c>
      <c r="O83" s="3">
        <v>14.7</v>
      </c>
      <c r="P83" s="3">
        <v>18.899999999999999</v>
      </c>
      <c r="Q83" s="3">
        <v>97</v>
      </c>
      <c r="R83" s="3">
        <v>1.7</v>
      </c>
      <c r="S83" s="3">
        <v>0</v>
      </c>
      <c r="T83" s="3">
        <v>0</v>
      </c>
      <c r="U83" s="3">
        <v>0</v>
      </c>
    </row>
    <row r="84" spans="1:21">
      <c r="A84" s="9" t="s">
        <v>180</v>
      </c>
      <c r="B84" s="9" t="s">
        <v>179</v>
      </c>
      <c r="C84" s="3">
        <v>150</v>
      </c>
      <c r="D84" s="3">
        <v>0.1</v>
      </c>
      <c r="E84" s="3">
        <v>0.1</v>
      </c>
      <c r="F84" s="3">
        <v>8.5</v>
      </c>
      <c r="G84" s="3">
        <v>35.6</v>
      </c>
      <c r="H84" s="3">
        <v>0</v>
      </c>
      <c r="I84" s="3">
        <v>0</v>
      </c>
      <c r="J84" s="3">
        <v>0</v>
      </c>
      <c r="K84" s="3">
        <v>0</v>
      </c>
      <c r="L84" s="3">
        <v>0.8</v>
      </c>
      <c r="M84" s="3">
        <v>0</v>
      </c>
      <c r="N84" s="3">
        <v>0</v>
      </c>
      <c r="O84" s="3">
        <v>8.9</v>
      </c>
      <c r="P84" s="3">
        <v>2.8</v>
      </c>
      <c r="Q84" s="3">
        <v>1.9</v>
      </c>
      <c r="R84" s="3">
        <v>0.4</v>
      </c>
      <c r="S84" s="3">
        <v>0</v>
      </c>
      <c r="T84" s="3">
        <v>0</v>
      </c>
      <c r="U84" s="3">
        <v>0</v>
      </c>
    </row>
    <row r="85" spans="1:21">
      <c r="A85" s="3" t="s">
        <v>36</v>
      </c>
      <c r="B85" s="3" t="s">
        <v>47</v>
      </c>
      <c r="C85" s="3">
        <v>20</v>
      </c>
      <c r="D85" s="3">
        <v>1.3</v>
      </c>
      <c r="E85" s="3">
        <v>0.2</v>
      </c>
      <c r="F85" s="3">
        <v>6.7</v>
      </c>
      <c r="G85" s="3">
        <v>34.200000000000003</v>
      </c>
      <c r="H85" s="3">
        <v>0.04</v>
      </c>
      <c r="I85" s="3">
        <v>0.02</v>
      </c>
      <c r="J85" s="3">
        <v>0</v>
      </c>
      <c r="K85" s="3">
        <v>0</v>
      </c>
      <c r="L85" s="3">
        <v>0</v>
      </c>
      <c r="M85" s="3">
        <v>122</v>
      </c>
      <c r="N85" s="3">
        <v>49</v>
      </c>
      <c r="O85" s="3">
        <v>7</v>
      </c>
      <c r="P85" s="3">
        <v>9.4</v>
      </c>
      <c r="Q85" s="3">
        <v>31.6</v>
      </c>
      <c r="R85" s="3">
        <v>0.78</v>
      </c>
      <c r="S85" s="3">
        <v>0</v>
      </c>
      <c r="T85" s="3">
        <v>6.18</v>
      </c>
      <c r="U85" s="3">
        <v>0</v>
      </c>
    </row>
    <row r="86" spans="1:21">
      <c r="A86" s="3" t="s">
        <v>36</v>
      </c>
      <c r="B86" s="3" t="s">
        <v>46</v>
      </c>
      <c r="C86" s="3">
        <v>20</v>
      </c>
      <c r="D86" s="3">
        <v>1.5</v>
      </c>
      <c r="E86" s="3">
        <v>0.2</v>
      </c>
      <c r="F86" s="3">
        <v>9.8000000000000007</v>
      </c>
      <c r="G86" s="3">
        <v>46.9</v>
      </c>
      <c r="H86" s="3">
        <v>0.02</v>
      </c>
      <c r="I86" s="3">
        <v>0.01</v>
      </c>
      <c r="J86" s="3">
        <v>0</v>
      </c>
      <c r="K86" s="3">
        <v>0</v>
      </c>
      <c r="L86" s="3">
        <v>0</v>
      </c>
      <c r="M86" s="3">
        <v>99.8</v>
      </c>
      <c r="N86" s="3">
        <v>18.600000000000001</v>
      </c>
      <c r="O86" s="3">
        <v>4</v>
      </c>
      <c r="P86" s="3">
        <v>2.8</v>
      </c>
      <c r="Q86" s="3">
        <v>13</v>
      </c>
      <c r="R86" s="3">
        <v>0.22</v>
      </c>
      <c r="S86" s="3">
        <v>0.64</v>
      </c>
      <c r="T86" s="3">
        <v>1.2</v>
      </c>
      <c r="U86" s="3">
        <v>2.9</v>
      </c>
    </row>
    <row r="87" spans="1:21">
      <c r="A87" s="3"/>
      <c r="B87" s="2" t="s">
        <v>48</v>
      </c>
      <c r="C87" s="2">
        <v>590</v>
      </c>
      <c r="D87" s="2">
        <f>SUM(D80:D86)</f>
        <v>23.270000000000003</v>
      </c>
      <c r="E87" s="2">
        <f t="shared" ref="E87:U87" si="10">SUM(E80:E86)</f>
        <v>20.880000000000003</v>
      </c>
      <c r="F87" s="2">
        <f t="shared" si="10"/>
        <v>74.88</v>
      </c>
      <c r="G87" s="2">
        <f t="shared" si="10"/>
        <v>581.70000000000005</v>
      </c>
      <c r="H87" s="2">
        <f t="shared" si="10"/>
        <v>0.28000000000000003</v>
      </c>
      <c r="I87" s="2">
        <f t="shared" si="10"/>
        <v>0.15000000000000002</v>
      </c>
      <c r="J87" s="2">
        <f t="shared" si="10"/>
        <v>144.03</v>
      </c>
      <c r="K87" s="2">
        <f t="shared" si="10"/>
        <v>0.08</v>
      </c>
      <c r="L87" s="2">
        <f t="shared" si="10"/>
        <v>11.270000000000001</v>
      </c>
      <c r="M87" s="2">
        <f t="shared" si="10"/>
        <v>558.20999999999992</v>
      </c>
      <c r="N87" s="2">
        <f t="shared" si="10"/>
        <v>480.71000000000004</v>
      </c>
      <c r="O87" s="2">
        <f t="shared" si="10"/>
        <v>111.11</v>
      </c>
      <c r="P87" s="2">
        <f t="shared" si="10"/>
        <v>153.88000000000002</v>
      </c>
      <c r="Q87" s="2">
        <f t="shared" si="10"/>
        <v>337.59000000000003</v>
      </c>
      <c r="R87" s="2">
        <f t="shared" si="10"/>
        <v>7.2700000000000005</v>
      </c>
      <c r="S87" s="2">
        <f t="shared" si="10"/>
        <v>36.629999999999995</v>
      </c>
      <c r="T87" s="2">
        <f t="shared" si="10"/>
        <v>10.68</v>
      </c>
      <c r="U87" s="2">
        <f t="shared" si="10"/>
        <v>35.79</v>
      </c>
    </row>
    <row r="88" spans="1:21">
      <c r="A88" s="3"/>
      <c r="B88" s="2" t="s">
        <v>49</v>
      </c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</row>
    <row r="89" spans="1:21">
      <c r="A89" s="3" t="s">
        <v>85</v>
      </c>
      <c r="B89" s="3" t="s">
        <v>86</v>
      </c>
      <c r="C89" s="3">
        <v>150</v>
      </c>
      <c r="D89" s="3">
        <v>7.9</v>
      </c>
      <c r="E89" s="3">
        <v>6.8</v>
      </c>
      <c r="F89" s="3">
        <v>28.7</v>
      </c>
      <c r="G89" s="3">
        <v>207.7</v>
      </c>
      <c r="H89" s="3">
        <v>0.06</v>
      </c>
      <c r="I89" s="3">
        <v>0.05</v>
      </c>
      <c r="J89" s="3">
        <v>33.659999999999997</v>
      </c>
      <c r="K89" s="3">
        <v>0.19</v>
      </c>
      <c r="L89" s="3">
        <v>0.04</v>
      </c>
      <c r="M89" s="3">
        <v>240.89</v>
      </c>
      <c r="N89" s="3">
        <v>57.47</v>
      </c>
      <c r="O89" s="3">
        <v>156.28</v>
      </c>
      <c r="P89" s="3">
        <v>10.87</v>
      </c>
      <c r="Q89" s="3">
        <v>100.33</v>
      </c>
      <c r="R89" s="3">
        <v>0.77</v>
      </c>
      <c r="S89" s="3">
        <v>20.67</v>
      </c>
      <c r="T89" s="3">
        <v>1.95</v>
      </c>
      <c r="U89" s="3">
        <v>10.36</v>
      </c>
    </row>
    <row r="90" spans="1:21">
      <c r="A90" s="3" t="s">
        <v>34</v>
      </c>
      <c r="B90" s="3" t="s">
        <v>35</v>
      </c>
      <c r="C90" s="3">
        <v>150</v>
      </c>
      <c r="D90" s="3">
        <v>1.1000000000000001</v>
      </c>
      <c r="E90" s="3">
        <v>0.8</v>
      </c>
      <c r="F90" s="3">
        <v>6.4</v>
      </c>
      <c r="G90" s="3">
        <v>37.700000000000003</v>
      </c>
      <c r="H90" s="3">
        <v>0.01</v>
      </c>
      <c r="I90" s="3">
        <v>0.05</v>
      </c>
      <c r="J90" s="3">
        <v>5.0599999999999996</v>
      </c>
      <c r="K90" s="3">
        <v>0</v>
      </c>
      <c r="L90" s="3">
        <v>0.21</v>
      </c>
      <c r="M90" s="3">
        <v>14.52</v>
      </c>
      <c r="N90" s="3">
        <v>53.29</v>
      </c>
      <c r="O90" s="3">
        <v>75.98</v>
      </c>
      <c r="P90" s="3">
        <v>6</v>
      </c>
      <c r="Q90" s="3">
        <v>32.049999999999997</v>
      </c>
      <c r="R90" s="3">
        <v>0.31</v>
      </c>
      <c r="S90" s="3">
        <v>3.38</v>
      </c>
      <c r="T90" s="3">
        <v>0.66</v>
      </c>
      <c r="U90" s="3">
        <v>7.5</v>
      </c>
    </row>
    <row r="91" spans="1:21" ht="16.5" customHeight="1">
      <c r="A91" s="3" t="s">
        <v>36</v>
      </c>
      <c r="B91" s="3" t="s">
        <v>46</v>
      </c>
      <c r="C91" s="3">
        <v>20</v>
      </c>
      <c r="D91" s="3">
        <v>1.5</v>
      </c>
      <c r="E91" s="3">
        <v>0.2</v>
      </c>
      <c r="F91" s="3">
        <v>9.8000000000000007</v>
      </c>
      <c r="G91" s="3">
        <v>46.9</v>
      </c>
      <c r="H91" s="3">
        <v>0.02</v>
      </c>
      <c r="I91" s="3">
        <v>0.01</v>
      </c>
      <c r="J91" s="3">
        <v>0</v>
      </c>
      <c r="K91" s="3">
        <v>0</v>
      </c>
      <c r="L91" s="3">
        <v>0</v>
      </c>
      <c r="M91" s="3">
        <v>99.8</v>
      </c>
      <c r="N91" s="3">
        <v>18.600000000000001</v>
      </c>
      <c r="O91" s="3">
        <v>4</v>
      </c>
      <c r="P91" s="3">
        <v>2.8</v>
      </c>
      <c r="Q91" s="3">
        <v>13</v>
      </c>
      <c r="R91" s="3">
        <v>0.22</v>
      </c>
      <c r="S91" s="3">
        <v>0.64</v>
      </c>
      <c r="T91" s="3">
        <v>1.2</v>
      </c>
      <c r="U91" s="3">
        <v>2.9</v>
      </c>
    </row>
    <row r="92" spans="1:21" ht="16.5" customHeight="1">
      <c r="A92" s="3"/>
      <c r="B92" s="2" t="s">
        <v>53</v>
      </c>
      <c r="C92" s="2">
        <f t="shared" ref="C92:U92" si="11">SUM(C89:C91)</f>
        <v>320</v>
      </c>
      <c r="D92" s="2">
        <f t="shared" si="11"/>
        <v>10.5</v>
      </c>
      <c r="E92" s="2">
        <f t="shared" si="11"/>
        <v>7.8</v>
      </c>
      <c r="F92" s="2">
        <f t="shared" si="11"/>
        <v>44.900000000000006</v>
      </c>
      <c r="G92" s="2">
        <f t="shared" si="11"/>
        <v>292.29999999999995</v>
      </c>
      <c r="H92" s="2">
        <f t="shared" si="11"/>
        <v>0.09</v>
      </c>
      <c r="I92" s="2">
        <f t="shared" si="11"/>
        <v>0.11</v>
      </c>
      <c r="J92" s="2">
        <f t="shared" si="11"/>
        <v>38.72</v>
      </c>
      <c r="K92" s="2">
        <f t="shared" si="11"/>
        <v>0.19</v>
      </c>
      <c r="L92" s="2">
        <f t="shared" si="11"/>
        <v>0.25</v>
      </c>
      <c r="M92" s="2">
        <f t="shared" si="11"/>
        <v>355.21</v>
      </c>
      <c r="N92" s="2">
        <f t="shared" si="11"/>
        <v>129.35999999999999</v>
      </c>
      <c r="O92" s="2">
        <f t="shared" si="11"/>
        <v>236.26</v>
      </c>
      <c r="P92" s="2">
        <f t="shared" si="11"/>
        <v>19.669999999999998</v>
      </c>
      <c r="Q92" s="2">
        <f t="shared" si="11"/>
        <v>145.38</v>
      </c>
      <c r="R92" s="2">
        <f t="shared" si="11"/>
        <v>1.3</v>
      </c>
      <c r="S92" s="2">
        <f t="shared" si="11"/>
        <v>24.69</v>
      </c>
      <c r="T92" s="2">
        <f t="shared" si="11"/>
        <v>3.8099999999999996</v>
      </c>
      <c r="U92" s="2">
        <f t="shared" si="11"/>
        <v>20.759999999999998</v>
      </c>
    </row>
    <row r="93" spans="1:21">
      <c r="A93" s="3"/>
      <c r="B93" s="5" t="s">
        <v>54</v>
      </c>
      <c r="C93" s="5">
        <f t="shared" ref="C93:U93" si="12">C75+C78+C87+C92</f>
        <v>1385</v>
      </c>
      <c r="D93" s="5">
        <f t="shared" si="12"/>
        <v>52.550000000000004</v>
      </c>
      <c r="E93" s="5">
        <f t="shared" si="12"/>
        <v>50.629999999999995</v>
      </c>
      <c r="F93" s="5">
        <f t="shared" si="12"/>
        <v>144.93</v>
      </c>
      <c r="G93" s="5">
        <f t="shared" si="12"/>
        <v>1247.0999999999999</v>
      </c>
      <c r="H93" s="5">
        <f t="shared" si="12"/>
        <v>0.53</v>
      </c>
      <c r="I93" s="5">
        <f t="shared" si="12"/>
        <v>0.9</v>
      </c>
      <c r="J93" s="5">
        <f t="shared" si="12"/>
        <v>398.59000000000003</v>
      </c>
      <c r="K93" s="5">
        <f t="shared" si="12"/>
        <v>2.4500000000000002</v>
      </c>
      <c r="L93" s="5">
        <f t="shared" si="12"/>
        <v>14.330000000000002</v>
      </c>
      <c r="M93" s="5">
        <f t="shared" si="12"/>
        <v>1341.7299999999998</v>
      </c>
      <c r="N93" s="5">
        <f t="shared" si="12"/>
        <v>1051.22</v>
      </c>
      <c r="O93" s="5">
        <f t="shared" si="12"/>
        <v>690.59</v>
      </c>
      <c r="P93" s="5">
        <f t="shared" si="12"/>
        <v>220.33</v>
      </c>
      <c r="Q93" s="5">
        <f t="shared" si="12"/>
        <v>841.47</v>
      </c>
      <c r="R93" s="5">
        <f t="shared" si="12"/>
        <v>11.530000000000001</v>
      </c>
      <c r="S93" s="5">
        <f t="shared" si="12"/>
        <v>119.11999999999999</v>
      </c>
      <c r="T93" s="5">
        <f t="shared" si="12"/>
        <v>44.71</v>
      </c>
      <c r="U93" s="5">
        <f t="shared" si="12"/>
        <v>152.6</v>
      </c>
    </row>
    <row r="95" spans="1:21" ht="15.75">
      <c r="A95" s="34" t="s">
        <v>168</v>
      </c>
      <c r="B95" s="3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</row>
    <row r="96" spans="1:21">
      <c r="A96" s="7" t="s">
        <v>0</v>
      </c>
      <c r="B96" s="7" t="s">
        <v>1</v>
      </c>
      <c r="C96" s="7" t="s">
        <v>2</v>
      </c>
      <c r="D96" s="7" t="s">
        <v>3</v>
      </c>
      <c r="E96" s="7" t="s">
        <v>4</v>
      </c>
      <c r="F96" s="7" t="s">
        <v>5</v>
      </c>
      <c r="G96" s="7" t="s">
        <v>6</v>
      </c>
      <c r="H96" s="7" t="s">
        <v>7</v>
      </c>
      <c r="I96" s="7" t="s">
        <v>8</v>
      </c>
      <c r="J96" s="7" t="s">
        <v>9</v>
      </c>
      <c r="K96" s="7" t="s">
        <v>10</v>
      </c>
      <c r="L96" s="7" t="s">
        <v>11</v>
      </c>
      <c r="M96" s="7" t="s">
        <v>12</v>
      </c>
      <c r="N96" s="7" t="s">
        <v>13</v>
      </c>
      <c r="O96" s="7" t="s">
        <v>14</v>
      </c>
      <c r="P96" s="7" t="s">
        <v>15</v>
      </c>
      <c r="Q96" s="7" t="s">
        <v>16</v>
      </c>
      <c r="R96" s="7" t="s">
        <v>17</v>
      </c>
      <c r="S96" s="7" t="s">
        <v>18</v>
      </c>
      <c r="T96" s="7" t="s">
        <v>19</v>
      </c>
      <c r="U96" s="7" t="s">
        <v>20</v>
      </c>
    </row>
    <row r="97" spans="1:21">
      <c r="A97" s="7"/>
      <c r="B97" s="7"/>
      <c r="C97" s="7" t="s">
        <v>21</v>
      </c>
      <c r="D97" s="7" t="s">
        <v>21</v>
      </c>
      <c r="E97" s="7" t="s">
        <v>21</v>
      </c>
      <c r="F97" s="7" t="s">
        <v>21</v>
      </c>
      <c r="G97" s="7" t="s">
        <v>22</v>
      </c>
      <c r="H97" s="7" t="s">
        <v>23</v>
      </c>
      <c r="I97" s="7" t="s">
        <v>23</v>
      </c>
      <c r="J97" s="7" t="s">
        <v>24</v>
      </c>
      <c r="K97" s="7" t="s">
        <v>25</v>
      </c>
      <c r="L97" s="7" t="s">
        <v>23</v>
      </c>
      <c r="M97" s="7" t="s">
        <v>23</v>
      </c>
      <c r="N97" s="7" t="s">
        <v>23</v>
      </c>
      <c r="O97" s="7" t="s">
        <v>23</v>
      </c>
      <c r="P97" s="7" t="s">
        <v>23</v>
      </c>
      <c r="Q97" s="7" t="s">
        <v>23</v>
      </c>
      <c r="R97" s="7" t="s">
        <v>23</v>
      </c>
      <c r="S97" s="7" t="s">
        <v>25</v>
      </c>
      <c r="T97" s="7" t="s">
        <v>25</v>
      </c>
      <c r="U97" s="7" t="s">
        <v>25</v>
      </c>
    </row>
    <row r="98" spans="1:21">
      <c r="A98" s="3"/>
      <c r="B98" s="4" t="s">
        <v>87</v>
      </c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</row>
    <row r="99" spans="1:21">
      <c r="A99" s="3"/>
      <c r="B99" s="2" t="s">
        <v>27</v>
      </c>
      <c r="C99" s="6" t="s">
        <v>132</v>
      </c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</row>
    <row r="100" spans="1:21">
      <c r="A100" s="3" t="s">
        <v>56</v>
      </c>
      <c r="B100" s="3" t="s">
        <v>57</v>
      </c>
      <c r="C100" s="3">
        <v>10</v>
      </c>
      <c r="D100" s="3">
        <v>2.2999999999999998</v>
      </c>
      <c r="E100" s="3">
        <v>3</v>
      </c>
      <c r="F100" s="3">
        <v>0</v>
      </c>
      <c r="G100" s="3">
        <v>35.799999999999997</v>
      </c>
      <c r="H100" s="3">
        <v>0</v>
      </c>
      <c r="I100" s="3">
        <v>0.03</v>
      </c>
      <c r="J100" s="3">
        <v>26</v>
      </c>
      <c r="K100" s="3">
        <v>0.1</v>
      </c>
      <c r="L100" s="3">
        <v>7.0000000000000007E-2</v>
      </c>
      <c r="M100" s="3">
        <v>81</v>
      </c>
      <c r="N100" s="3">
        <v>8.8000000000000007</v>
      </c>
      <c r="O100" s="3">
        <v>88</v>
      </c>
      <c r="P100" s="3">
        <v>3.5</v>
      </c>
      <c r="Q100" s="3">
        <v>50</v>
      </c>
      <c r="R100" s="3">
        <v>0.1</v>
      </c>
      <c r="S100" s="3">
        <v>0</v>
      </c>
      <c r="T100" s="3">
        <v>1.45</v>
      </c>
      <c r="U100" s="3">
        <v>0</v>
      </c>
    </row>
    <row r="101" spans="1:21">
      <c r="A101" s="3" t="s">
        <v>98</v>
      </c>
      <c r="B101" s="9" t="s">
        <v>135</v>
      </c>
      <c r="C101" s="3">
        <v>150</v>
      </c>
      <c r="D101" s="3">
        <v>6.2</v>
      </c>
      <c r="E101" s="3">
        <v>3.7</v>
      </c>
      <c r="F101" s="3">
        <v>27.8</v>
      </c>
      <c r="G101" s="3">
        <v>169.4</v>
      </c>
      <c r="H101" s="3">
        <v>0.05</v>
      </c>
      <c r="I101" s="3">
        <v>0.09</v>
      </c>
      <c r="J101" s="3">
        <v>13.5</v>
      </c>
      <c r="K101" s="3">
        <v>0</v>
      </c>
      <c r="L101" s="3">
        <v>0.24</v>
      </c>
      <c r="M101" s="3">
        <v>121.43</v>
      </c>
      <c r="N101" s="3">
        <v>167.12</v>
      </c>
      <c r="O101" s="3">
        <v>152.21</v>
      </c>
      <c r="P101" s="3">
        <v>18.190000000000001</v>
      </c>
      <c r="Q101" s="3">
        <v>121.64</v>
      </c>
      <c r="R101" s="3">
        <v>0.38</v>
      </c>
      <c r="S101" s="3">
        <v>13.5</v>
      </c>
      <c r="T101" s="3">
        <v>1.32</v>
      </c>
      <c r="U101" s="3">
        <v>24</v>
      </c>
    </row>
    <row r="102" spans="1:21">
      <c r="A102" s="3" t="s">
        <v>90</v>
      </c>
      <c r="B102" s="3" t="s">
        <v>91</v>
      </c>
      <c r="C102" s="3">
        <v>150</v>
      </c>
      <c r="D102" s="3">
        <v>0.1</v>
      </c>
      <c r="E102" s="3">
        <v>0</v>
      </c>
      <c r="F102" s="3">
        <v>4.8</v>
      </c>
      <c r="G102" s="3">
        <v>19.600000000000001</v>
      </c>
      <c r="H102" s="3">
        <v>0</v>
      </c>
      <c r="I102" s="3">
        <v>0</v>
      </c>
      <c r="J102" s="3">
        <v>0.11</v>
      </c>
      <c r="K102" s="3">
        <v>0</v>
      </c>
      <c r="L102" s="3">
        <v>0.02</v>
      </c>
      <c r="M102" s="3">
        <v>0.27</v>
      </c>
      <c r="N102" s="3">
        <v>7.85</v>
      </c>
      <c r="O102" s="3">
        <v>47.93</v>
      </c>
      <c r="P102" s="3">
        <v>1.44</v>
      </c>
      <c r="Q102" s="3">
        <v>2.69</v>
      </c>
      <c r="R102" s="3">
        <v>0.28000000000000003</v>
      </c>
      <c r="S102" s="3">
        <v>0</v>
      </c>
      <c r="T102" s="3">
        <v>0</v>
      </c>
      <c r="U102" s="3">
        <v>0</v>
      </c>
    </row>
    <row r="103" spans="1:21">
      <c r="A103" s="3" t="s">
        <v>36</v>
      </c>
      <c r="B103" s="3" t="s">
        <v>37</v>
      </c>
      <c r="C103" s="3">
        <v>20</v>
      </c>
      <c r="D103" s="3">
        <v>1.6</v>
      </c>
      <c r="E103" s="3">
        <v>0.2</v>
      </c>
      <c r="F103" s="3">
        <v>9.8000000000000007</v>
      </c>
      <c r="G103" s="3">
        <v>47.5</v>
      </c>
      <c r="H103" s="3">
        <v>0.03</v>
      </c>
      <c r="I103" s="3">
        <v>0.01</v>
      </c>
      <c r="J103" s="3">
        <v>0</v>
      </c>
      <c r="K103" s="3">
        <v>0</v>
      </c>
      <c r="L103" s="3">
        <v>0</v>
      </c>
      <c r="M103" s="3">
        <v>88.6</v>
      </c>
      <c r="N103" s="3">
        <v>27.2</v>
      </c>
      <c r="O103" s="3">
        <v>4.5999999999999996</v>
      </c>
      <c r="P103" s="3">
        <v>6.8</v>
      </c>
      <c r="Q103" s="3">
        <v>17.8</v>
      </c>
      <c r="R103" s="3">
        <v>0.4</v>
      </c>
      <c r="S103" s="3">
        <v>0.64</v>
      </c>
      <c r="T103" s="3">
        <v>1.2</v>
      </c>
      <c r="U103" s="3">
        <v>2.9</v>
      </c>
    </row>
    <row r="104" spans="1:21">
      <c r="A104" s="3"/>
      <c r="B104" s="2" t="s">
        <v>38</v>
      </c>
      <c r="C104" s="2">
        <f>SUM(C100:C103)</f>
        <v>330</v>
      </c>
      <c r="D104" s="2">
        <f t="shared" ref="D104:U104" si="13">SUM(D100:D103)</f>
        <v>10.199999999999999</v>
      </c>
      <c r="E104" s="2">
        <f t="shared" si="13"/>
        <v>6.9</v>
      </c>
      <c r="F104" s="2">
        <f t="shared" si="13"/>
        <v>42.400000000000006</v>
      </c>
      <c r="G104" s="2">
        <f t="shared" si="13"/>
        <v>272.29999999999995</v>
      </c>
      <c r="H104" s="2">
        <f t="shared" si="13"/>
        <v>0.08</v>
      </c>
      <c r="I104" s="2">
        <f t="shared" si="13"/>
        <v>0.13</v>
      </c>
      <c r="J104" s="2">
        <f t="shared" si="13"/>
        <v>39.61</v>
      </c>
      <c r="K104" s="2">
        <f t="shared" si="13"/>
        <v>0.1</v>
      </c>
      <c r="L104" s="2">
        <f t="shared" si="13"/>
        <v>0.33</v>
      </c>
      <c r="M104" s="2">
        <f t="shared" si="13"/>
        <v>291.3</v>
      </c>
      <c r="N104" s="2">
        <f t="shared" si="13"/>
        <v>210.97</v>
      </c>
      <c r="O104" s="2">
        <f t="shared" si="13"/>
        <v>292.74</v>
      </c>
      <c r="P104" s="2">
        <f t="shared" si="13"/>
        <v>29.930000000000003</v>
      </c>
      <c r="Q104" s="2">
        <f t="shared" si="13"/>
        <v>192.13</v>
      </c>
      <c r="R104" s="2">
        <f t="shared" si="13"/>
        <v>1.1600000000000001</v>
      </c>
      <c r="S104" s="2">
        <f t="shared" si="13"/>
        <v>14.14</v>
      </c>
      <c r="T104" s="2">
        <f t="shared" si="13"/>
        <v>3.9699999999999998</v>
      </c>
      <c r="U104" s="2">
        <f t="shared" si="13"/>
        <v>26.9</v>
      </c>
    </row>
    <row r="105" spans="1:21">
      <c r="A105" s="3"/>
      <c r="B105" s="2" t="s">
        <v>39</v>
      </c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</row>
    <row r="106" spans="1:21">
      <c r="A106" s="3" t="s">
        <v>36</v>
      </c>
      <c r="B106" s="3" t="s">
        <v>71</v>
      </c>
      <c r="C106" s="3">
        <v>150</v>
      </c>
      <c r="D106" s="3">
        <v>0.8</v>
      </c>
      <c r="E106" s="3">
        <v>0.2</v>
      </c>
      <c r="F106" s="3">
        <v>15.2</v>
      </c>
      <c r="G106" s="3">
        <v>65</v>
      </c>
      <c r="H106" s="3">
        <v>0.02</v>
      </c>
      <c r="I106" s="3">
        <v>0.02</v>
      </c>
      <c r="J106" s="3">
        <v>0</v>
      </c>
      <c r="K106" s="3">
        <v>0</v>
      </c>
      <c r="L106" s="3">
        <v>3</v>
      </c>
      <c r="M106" s="3">
        <v>9</v>
      </c>
      <c r="N106" s="3">
        <v>180</v>
      </c>
      <c r="O106" s="3">
        <v>10.5</v>
      </c>
      <c r="P106" s="3">
        <v>6</v>
      </c>
      <c r="Q106" s="3">
        <v>10.5</v>
      </c>
      <c r="R106" s="3">
        <v>2.1</v>
      </c>
      <c r="S106" s="3">
        <v>0</v>
      </c>
      <c r="T106" s="3">
        <v>0</v>
      </c>
      <c r="U106" s="3">
        <v>0</v>
      </c>
    </row>
    <row r="107" spans="1:21">
      <c r="A107" s="3"/>
      <c r="B107" s="2" t="s">
        <v>41</v>
      </c>
      <c r="C107" s="2">
        <f>C106</f>
        <v>150</v>
      </c>
      <c r="D107" s="2">
        <f t="shared" ref="D107:U107" si="14">D106</f>
        <v>0.8</v>
      </c>
      <c r="E107" s="2">
        <f t="shared" si="14"/>
        <v>0.2</v>
      </c>
      <c r="F107" s="2">
        <f t="shared" si="14"/>
        <v>15.2</v>
      </c>
      <c r="G107" s="2">
        <f t="shared" si="14"/>
        <v>65</v>
      </c>
      <c r="H107" s="2">
        <f t="shared" si="14"/>
        <v>0.02</v>
      </c>
      <c r="I107" s="2">
        <f t="shared" si="14"/>
        <v>0.02</v>
      </c>
      <c r="J107" s="2">
        <f t="shared" si="14"/>
        <v>0</v>
      </c>
      <c r="K107" s="2">
        <f t="shared" si="14"/>
        <v>0</v>
      </c>
      <c r="L107" s="2">
        <f t="shared" si="14"/>
        <v>3</v>
      </c>
      <c r="M107" s="2">
        <f t="shared" si="14"/>
        <v>9</v>
      </c>
      <c r="N107" s="2">
        <f t="shared" si="14"/>
        <v>180</v>
      </c>
      <c r="O107" s="2">
        <f t="shared" si="14"/>
        <v>10.5</v>
      </c>
      <c r="P107" s="2">
        <f t="shared" si="14"/>
        <v>6</v>
      </c>
      <c r="Q107" s="2">
        <f t="shared" si="14"/>
        <v>10.5</v>
      </c>
      <c r="R107" s="2">
        <f t="shared" si="14"/>
        <v>2.1</v>
      </c>
      <c r="S107" s="2">
        <f t="shared" si="14"/>
        <v>0</v>
      </c>
      <c r="T107" s="2">
        <f t="shared" si="14"/>
        <v>0</v>
      </c>
      <c r="U107" s="2">
        <f t="shared" si="14"/>
        <v>0</v>
      </c>
    </row>
    <row r="108" spans="1:21">
      <c r="A108" s="3"/>
      <c r="B108" s="2" t="s">
        <v>42</v>
      </c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</row>
    <row r="109" spans="1:21" ht="30">
      <c r="A109" s="9" t="s">
        <v>199</v>
      </c>
      <c r="B109" s="17" t="s">
        <v>200</v>
      </c>
      <c r="C109" s="3">
        <v>40</v>
      </c>
      <c r="D109" s="3">
        <v>0.37</v>
      </c>
      <c r="E109" s="3">
        <v>4.07</v>
      </c>
      <c r="F109" s="3">
        <v>2.86</v>
      </c>
      <c r="G109" s="3">
        <v>49.5</v>
      </c>
      <c r="H109" s="3">
        <v>0.01</v>
      </c>
      <c r="I109" s="3">
        <v>0.01</v>
      </c>
      <c r="J109" s="3">
        <v>293.16000000000003</v>
      </c>
      <c r="K109" s="3">
        <v>0</v>
      </c>
      <c r="L109" s="3">
        <v>0</v>
      </c>
      <c r="M109" s="3">
        <v>45</v>
      </c>
      <c r="N109" s="3">
        <v>69</v>
      </c>
      <c r="O109" s="3">
        <v>8</v>
      </c>
      <c r="P109" s="3">
        <v>9</v>
      </c>
      <c r="Q109" s="3">
        <v>13</v>
      </c>
      <c r="R109" s="3">
        <v>0.3</v>
      </c>
      <c r="S109" s="3">
        <v>6.79</v>
      </c>
      <c r="T109" s="3">
        <v>0</v>
      </c>
      <c r="U109" s="3">
        <v>14.38</v>
      </c>
    </row>
    <row r="110" spans="1:21">
      <c r="A110" s="3" t="s">
        <v>43</v>
      </c>
      <c r="B110" s="9" t="s">
        <v>188</v>
      </c>
      <c r="C110" s="3">
        <v>150</v>
      </c>
      <c r="D110" s="3">
        <v>3.9</v>
      </c>
      <c r="E110" s="3">
        <v>2.1</v>
      </c>
      <c r="F110" s="3">
        <v>13.9</v>
      </c>
      <c r="G110" s="3">
        <v>89.7</v>
      </c>
      <c r="H110" s="3">
        <v>0.06</v>
      </c>
      <c r="I110" s="3">
        <v>0.04</v>
      </c>
      <c r="J110" s="3">
        <v>73.14</v>
      </c>
      <c r="K110" s="3">
        <v>0</v>
      </c>
      <c r="L110" s="3">
        <v>5.17</v>
      </c>
      <c r="M110" s="3">
        <v>69.760000000000005</v>
      </c>
      <c r="N110" s="3">
        <v>307.81</v>
      </c>
      <c r="O110" s="3">
        <v>10.29</v>
      </c>
      <c r="P110" s="3">
        <v>15.63</v>
      </c>
      <c r="Q110" s="3">
        <v>40.92</v>
      </c>
      <c r="R110" s="3">
        <v>0.65</v>
      </c>
      <c r="S110" s="3">
        <v>12.57</v>
      </c>
      <c r="T110" s="3">
        <v>0.17</v>
      </c>
      <c r="U110" s="3">
        <v>24.54</v>
      </c>
    </row>
    <row r="111" spans="1:21">
      <c r="A111" s="3" t="s">
        <v>92</v>
      </c>
      <c r="B111" s="3" t="s">
        <v>93</v>
      </c>
      <c r="C111" s="3">
        <v>130</v>
      </c>
      <c r="D111" s="3">
        <v>12.5</v>
      </c>
      <c r="E111" s="3">
        <v>1.1000000000000001</v>
      </c>
      <c r="F111" s="3">
        <v>29.3</v>
      </c>
      <c r="G111" s="3">
        <v>177.5</v>
      </c>
      <c r="H111" s="3">
        <v>0.38</v>
      </c>
      <c r="I111" s="3">
        <v>0.08</v>
      </c>
      <c r="J111" s="3">
        <v>0.78</v>
      </c>
      <c r="K111" s="3">
        <v>0</v>
      </c>
      <c r="L111" s="3">
        <v>0</v>
      </c>
      <c r="M111" s="3">
        <v>143.79</v>
      </c>
      <c r="N111" s="3">
        <v>471.02</v>
      </c>
      <c r="O111" s="3">
        <v>108.29</v>
      </c>
      <c r="P111" s="3">
        <v>60.59</v>
      </c>
      <c r="Q111" s="3">
        <v>186.33</v>
      </c>
      <c r="R111" s="3">
        <v>3.86</v>
      </c>
      <c r="S111" s="3">
        <v>20.65</v>
      </c>
      <c r="T111" s="3">
        <v>7.49</v>
      </c>
      <c r="U111" s="3">
        <v>19.5</v>
      </c>
    </row>
    <row r="112" spans="1:21">
      <c r="A112" s="17" t="s">
        <v>189</v>
      </c>
      <c r="B112" s="17" t="s">
        <v>190</v>
      </c>
      <c r="C112" s="11">
        <v>70</v>
      </c>
      <c r="D112" s="3">
        <v>9.5</v>
      </c>
      <c r="E112" s="3">
        <v>15.6</v>
      </c>
      <c r="F112" s="3">
        <v>8.9</v>
      </c>
      <c r="G112" s="3">
        <v>214.9</v>
      </c>
      <c r="H112" s="3">
        <v>0</v>
      </c>
      <c r="I112" s="3">
        <v>0</v>
      </c>
      <c r="J112" s="3">
        <v>0</v>
      </c>
      <c r="K112" s="3">
        <v>0</v>
      </c>
      <c r="L112" s="3">
        <v>1</v>
      </c>
      <c r="M112" s="3">
        <v>0</v>
      </c>
      <c r="N112" s="3">
        <v>0</v>
      </c>
      <c r="O112" s="3">
        <v>18.3</v>
      </c>
      <c r="P112" s="3">
        <v>15.7</v>
      </c>
      <c r="Q112" s="3">
        <v>103.2</v>
      </c>
      <c r="R112" s="3">
        <v>1.7</v>
      </c>
      <c r="S112" s="3">
        <v>0</v>
      </c>
      <c r="T112" s="3">
        <v>0</v>
      </c>
      <c r="U112" s="3">
        <v>0</v>
      </c>
    </row>
    <row r="113" spans="1:21">
      <c r="A113" s="3" t="s">
        <v>52</v>
      </c>
      <c r="B113" s="9" t="s">
        <v>134</v>
      </c>
      <c r="C113" s="3">
        <v>150</v>
      </c>
      <c r="D113" s="3">
        <v>0</v>
      </c>
      <c r="E113" s="3">
        <v>0</v>
      </c>
      <c r="F113" s="3">
        <v>9.5</v>
      </c>
      <c r="G113" s="3">
        <v>37.9</v>
      </c>
      <c r="H113" s="3">
        <v>0.03</v>
      </c>
      <c r="I113" s="3">
        <v>0.03</v>
      </c>
      <c r="J113" s="3">
        <v>9.3699999999999992</v>
      </c>
      <c r="K113" s="3">
        <v>0</v>
      </c>
      <c r="L113" s="3">
        <v>1.59</v>
      </c>
      <c r="M113" s="3">
        <v>0.09</v>
      </c>
      <c r="N113" s="3">
        <v>1.18</v>
      </c>
      <c r="O113" s="3">
        <v>43.75</v>
      </c>
      <c r="P113" s="3">
        <v>0.1</v>
      </c>
      <c r="Q113" s="3">
        <v>0.08</v>
      </c>
      <c r="R113" s="3">
        <v>0.02</v>
      </c>
      <c r="S113" s="3">
        <v>0</v>
      </c>
      <c r="T113" s="3">
        <v>0</v>
      </c>
      <c r="U113" s="3">
        <v>0</v>
      </c>
    </row>
    <row r="114" spans="1:21">
      <c r="A114" s="3" t="s">
        <v>36</v>
      </c>
      <c r="B114" s="3" t="s">
        <v>46</v>
      </c>
      <c r="C114" s="3">
        <v>20</v>
      </c>
      <c r="D114" s="3">
        <v>1.5</v>
      </c>
      <c r="E114" s="3">
        <v>0.2</v>
      </c>
      <c r="F114" s="3">
        <v>9.8000000000000007</v>
      </c>
      <c r="G114" s="3">
        <v>46.9</v>
      </c>
      <c r="H114" s="3">
        <v>0.02</v>
      </c>
      <c r="I114" s="3">
        <v>0.01</v>
      </c>
      <c r="J114" s="3">
        <v>0</v>
      </c>
      <c r="K114" s="3">
        <v>0</v>
      </c>
      <c r="L114" s="3">
        <v>0</v>
      </c>
      <c r="M114" s="3">
        <v>99.8</v>
      </c>
      <c r="N114" s="3">
        <v>18.600000000000001</v>
      </c>
      <c r="O114" s="3">
        <v>4</v>
      </c>
      <c r="P114" s="3">
        <v>2.8</v>
      </c>
      <c r="Q114" s="3">
        <v>13</v>
      </c>
      <c r="R114" s="3">
        <v>0.22</v>
      </c>
      <c r="S114" s="3">
        <v>0.64</v>
      </c>
      <c r="T114" s="3">
        <v>1.2</v>
      </c>
      <c r="U114" s="3">
        <v>2.9</v>
      </c>
    </row>
    <row r="115" spans="1:21">
      <c r="A115" s="3" t="s">
        <v>36</v>
      </c>
      <c r="B115" s="3" t="s">
        <v>47</v>
      </c>
      <c r="C115" s="3">
        <v>20</v>
      </c>
      <c r="D115" s="3">
        <v>1.3</v>
      </c>
      <c r="E115" s="3">
        <v>0.2</v>
      </c>
      <c r="F115" s="3">
        <v>6.7</v>
      </c>
      <c r="G115" s="3">
        <v>34.200000000000003</v>
      </c>
      <c r="H115" s="3">
        <v>0.04</v>
      </c>
      <c r="I115" s="3">
        <v>0.02</v>
      </c>
      <c r="J115" s="3">
        <v>0</v>
      </c>
      <c r="K115" s="3">
        <v>0</v>
      </c>
      <c r="L115" s="3">
        <v>0</v>
      </c>
      <c r="M115" s="3">
        <v>122</v>
      </c>
      <c r="N115" s="3">
        <v>49</v>
      </c>
      <c r="O115" s="3">
        <v>7</v>
      </c>
      <c r="P115" s="3">
        <v>9.4</v>
      </c>
      <c r="Q115" s="3">
        <v>31.6</v>
      </c>
      <c r="R115" s="3">
        <v>0.78</v>
      </c>
      <c r="S115" s="3">
        <v>0</v>
      </c>
      <c r="T115" s="3">
        <v>6.18</v>
      </c>
      <c r="U115" s="3">
        <v>0</v>
      </c>
    </row>
    <row r="116" spans="1:21">
      <c r="A116" s="3"/>
      <c r="B116" s="2" t="s">
        <v>48</v>
      </c>
      <c r="C116" s="2">
        <f t="shared" ref="C116:U116" si="15">SUM(C109:C115)</f>
        <v>580</v>
      </c>
      <c r="D116" s="2">
        <f t="shared" si="15"/>
        <v>29.07</v>
      </c>
      <c r="E116" s="2">
        <f t="shared" si="15"/>
        <v>23.269999999999996</v>
      </c>
      <c r="F116" s="2">
        <f t="shared" si="15"/>
        <v>80.960000000000008</v>
      </c>
      <c r="G116" s="2">
        <f t="shared" si="15"/>
        <v>650.6</v>
      </c>
      <c r="H116" s="2">
        <f t="shared" si="15"/>
        <v>0.54</v>
      </c>
      <c r="I116" s="2">
        <f t="shared" si="15"/>
        <v>0.19</v>
      </c>
      <c r="J116" s="2">
        <f t="shared" si="15"/>
        <v>376.45</v>
      </c>
      <c r="K116" s="2">
        <f t="shared" si="15"/>
        <v>0</v>
      </c>
      <c r="L116" s="2">
        <f t="shared" si="15"/>
        <v>7.76</v>
      </c>
      <c r="M116" s="2">
        <f t="shared" si="15"/>
        <v>480.44</v>
      </c>
      <c r="N116" s="2">
        <f t="shared" si="15"/>
        <v>916.6099999999999</v>
      </c>
      <c r="O116" s="2">
        <f t="shared" si="15"/>
        <v>199.63000000000002</v>
      </c>
      <c r="P116" s="2">
        <f t="shared" si="15"/>
        <v>113.22</v>
      </c>
      <c r="Q116" s="2">
        <f t="shared" si="15"/>
        <v>388.13</v>
      </c>
      <c r="R116" s="2">
        <f t="shared" si="15"/>
        <v>7.5299999999999994</v>
      </c>
      <c r="S116" s="2">
        <f t="shared" si="15"/>
        <v>40.65</v>
      </c>
      <c r="T116" s="2">
        <f t="shared" si="15"/>
        <v>15.04</v>
      </c>
      <c r="U116" s="2">
        <f t="shared" si="15"/>
        <v>61.32</v>
      </c>
    </row>
    <row r="117" spans="1:21">
      <c r="A117" s="3"/>
      <c r="B117" s="2" t="s">
        <v>49</v>
      </c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</row>
    <row r="118" spans="1:21" ht="15" customHeight="1">
      <c r="A118" s="3" t="s">
        <v>94</v>
      </c>
      <c r="B118" s="3" t="s">
        <v>95</v>
      </c>
      <c r="C118" s="3">
        <v>150</v>
      </c>
      <c r="D118" s="3">
        <v>29.5</v>
      </c>
      <c r="E118" s="3">
        <v>8.6</v>
      </c>
      <c r="F118" s="3">
        <v>24.6</v>
      </c>
      <c r="G118" s="3">
        <v>293.60000000000002</v>
      </c>
      <c r="H118" s="3">
        <v>7.0000000000000007E-2</v>
      </c>
      <c r="I118" s="3">
        <v>0.31</v>
      </c>
      <c r="J118" s="3">
        <v>43.14</v>
      </c>
      <c r="K118" s="3">
        <v>0.14000000000000001</v>
      </c>
      <c r="L118" s="3">
        <v>0.28000000000000003</v>
      </c>
      <c r="M118" s="3">
        <v>137.69999999999999</v>
      </c>
      <c r="N118" s="3">
        <v>158.83000000000001</v>
      </c>
      <c r="O118" s="3">
        <v>206.18</v>
      </c>
      <c r="P118" s="3">
        <v>31.1</v>
      </c>
      <c r="Q118" s="3">
        <v>285.69</v>
      </c>
      <c r="R118" s="3">
        <v>0.82</v>
      </c>
      <c r="S118" s="3">
        <v>25.75</v>
      </c>
      <c r="T118" s="3">
        <v>37.549999999999997</v>
      </c>
      <c r="U118" s="3">
        <v>51.11</v>
      </c>
    </row>
    <row r="119" spans="1:21">
      <c r="A119" s="3" t="s">
        <v>44</v>
      </c>
      <c r="B119" s="3" t="s">
        <v>45</v>
      </c>
      <c r="C119" s="3">
        <v>150</v>
      </c>
      <c r="D119" s="3">
        <v>0.4</v>
      </c>
      <c r="E119" s="3">
        <v>0</v>
      </c>
      <c r="F119" s="3">
        <v>14.8</v>
      </c>
      <c r="G119" s="3">
        <v>60.7</v>
      </c>
      <c r="H119" s="3">
        <v>0</v>
      </c>
      <c r="I119" s="3">
        <v>0</v>
      </c>
      <c r="J119" s="3">
        <v>11.25</v>
      </c>
      <c r="K119" s="3">
        <v>0</v>
      </c>
      <c r="L119" s="3">
        <v>0.02</v>
      </c>
      <c r="M119" s="3">
        <v>0.04</v>
      </c>
      <c r="N119" s="3">
        <v>0.13</v>
      </c>
      <c r="O119" s="3">
        <v>81.06</v>
      </c>
      <c r="P119" s="3">
        <v>1.58</v>
      </c>
      <c r="Q119" s="3">
        <v>3.23</v>
      </c>
      <c r="R119" s="3">
        <v>0.06</v>
      </c>
      <c r="S119" s="3">
        <v>0</v>
      </c>
      <c r="T119" s="3">
        <v>0</v>
      </c>
      <c r="U119" s="3">
        <v>0</v>
      </c>
    </row>
    <row r="120" spans="1:21">
      <c r="A120" s="3" t="s">
        <v>36</v>
      </c>
      <c r="B120" s="3" t="s">
        <v>46</v>
      </c>
      <c r="C120" s="3">
        <v>20</v>
      </c>
      <c r="D120" s="3">
        <v>1.5</v>
      </c>
      <c r="E120" s="3">
        <v>0.2</v>
      </c>
      <c r="F120" s="3">
        <v>9.8000000000000007</v>
      </c>
      <c r="G120" s="3">
        <v>46.9</v>
      </c>
      <c r="H120" s="3">
        <v>0.02</v>
      </c>
      <c r="I120" s="3">
        <v>0.01</v>
      </c>
      <c r="J120" s="3">
        <v>0</v>
      </c>
      <c r="K120" s="3">
        <v>0</v>
      </c>
      <c r="L120" s="3">
        <v>0</v>
      </c>
      <c r="M120" s="3">
        <v>99.8</v>
      </c>
      <c r="N120" s="3">
        <v>18.600000000000001</v>
      </c>
      <c r="O120" s="3">
        <v>4</v>
      </c>
      <c r="P120" s="3">
        <v>2.8</v>
      </c>
      <c r="Q120" s="3">
        <v>13</v>
      </c>
      <c r="R120" s="3">
        <v>0.22</v>
      </c>
      <c r="S120" s="3">
        <v>0.64</v>
      </c>
      <c r="T120" s="3">
        <v>1.2</v>
      </c>
      <c r="U120" s="3">
        <v>2.9</v>
      </c>
    </row>
    <row r="121" spans="1:21" ht="15.75" customHeight="1">
      <c r="A121" s="3"/>
      <c r="B121" s="2" t="s">
        <v>53</v>
      </c>
      <c r="C121" s="2">
        <f t="shared" ref="C121:U121" si="16">SUM(C118:C120)</f>
        <v>320</v>
      </c>
      <c r="D121" s="2">
        <f t="shared" si="16"/>
        <v>31.4</v>
      </c>
      <c r="E121" s="2">
        <f t="shared" si="16"/>
        <v>8.7999999999999989</v>
      </c>
      <c r="F121" s="2">
        <f t="shared" si="16"/>
        <v>49.2</v>
      </c>
      <c r="G121" s="2">
        <f t="shared" si="16"/>
        <v>401.2</v>
      </c>
      <c r="H121" s="2">
        <f t="shared" si="16"/>
        <v>9.0000000000000011E-2</v>
      </c>
      <c r="I121" s="2">
        <f t="shared" si="16"/>
        <v>0.32</v>
      </c>
      <c r="J121" s="2">
        <f t="shared" si="16"/>
        <v>54.39</v>
      </c>
      <c r="K121" s="2">
        <f t="shared" si="16"/>
        <v>0.14000000000000001</v>
      </c>
      <c r="L121" s="2">
        <f t="shared" si="16"/>
        <v>0.30000000000000004</v>
      </c>
      <c r="M121" s="2">
        <f t="shared" si="16"/>
        <v>237.53999999999996</v>
      </c>
      <c r="N121" s="2">
        <f t="shared" si="16"/>
        <v>177.56</v>
      </c>
      <c r="O121" s="2">
        <f t="shared" si="16"/>
        <v>291.24</v>
      </c>
      <c r="P121" s="2">
        <f t="shared" si="16"/>
        <v>35.479999999999997</v>
      </c>
      <c r="Q121" s="2">
        <f t="shared" si="16"/>
        <v>301.92</v>
      </c>
      <c r="R121" s="2">
        <f t="shared" si="16"/>
        <v>1.0999999999999999</v>
      </c>
      <c r="S121" s="2">
        <f t="shared" si="16"/>
        <v>26.39</v>
      </c>
      <c r="T121" s="2">
        <f t="shared" si="16"/>
        <v>38.75</v>
      </c>
      <c r="U121" s="2">
        <f t="shared" si="16"/>
        <v>54.01</v>
      </c>
    </row>
    <row r="122" spans="1:21">
      <c r="A122" s="3"/>
      <c r="B122" s="5" t="s">
        <v>54</v>
      </c>
      <c r="C122" s="5">
        <f t="shared" ref="C122:U122" si="17">C104+C107+C116+C121</f>
        <v>1380</v>
      </c>
      <c r="D122" s="5">
        <f t="shared" si="17"/>
        <v>71.47</v>
      </c>
      <c r="E122" s="5">
        <f t="shared" si="17"/>
        <v>39.169999999999995</v>
      </c>
      <c r="F122" s="5">
        <f t="shared" si="17"/>
        <v>187.76</v>
      </c>
      <c r="G122" s="5">
        <f t="shared" si="17"/>
        <v>1389.1</v>
      </c>
      <c r="H122" s="5">
        <f t="shared" si="17"/>
        <v>0.73</v>
      </c>
      <c r="I122" s="5">
        <f t="shared" si="17"/>
        <v>0.65999999999999992</v>
      </c>
      <c r="J122" s="5">
        <f t="shared" si="17"/>
        <v>470.45</v>
      </c>
      <c r="K122" s="5">
        <f t="shared" si="17"/>
        <v>0.24000000000000002</v>
      </c>
      <c r="L122" s="5">
        <f t="shared" si="17"/>
        <v>11.39</v>
      </c>
      <c r="M122" s="5">
        <f t="shared" si="17"/>
        <v>1018.28</v>
      </c>
      <c r="N122" s="5">
        <f t="shared" si="17"/>
        <v>1485.1399999999999</v>
      </c>
      <c r="O122" s="5">
        <f t="shared" si="17"/>
        <v>794.11</v>
      </c>
      <c r="P122" s="5">
        <f t="shared" si="17"/>
        <v>184.63</v>
      </c>
      <c r="Q122" s="5">
        <f t="shared" si="17"/>
        <v>892.68000000000006</v>
      </c>
      <c r="R122" s="5">
        <f t="shared" si="17"/>
        <v>11.889999999999999</v>
      </c>
      <c r="S122" s="5">
        <f t="shared" si="17"/>
        <v>81.180000000000007</v>
      </c>
      <c r="T122" s="5">
        <f t="shared" si="17"/>
        <v>57.76</v>
      </c>
      <c r="U122" s="5">
        <f t="shared" si="17"/>
        <v>142.22999999999999</v>
      </c>
    </row>
    <row r="124" spans="1:21" ht="15.75">
      <c r="A124" s="33" t="s">
        <v>169</v>
      </c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</row>
    <row r="125" spans="1:21">
      <c r="A125" s="7" t="s">
        <v>0</v>
      </c>
      <c r="B125" s="7" t="s">
        <v>1</v>
      </c>
      <c r="C125" s="7" t="s">
        <v>2</v>
      </c>
      <c r="D125" s="7" t="s">
        <v>3</v>
      </c>
      <c r="E125" s="7" t="s">
        <v>4</v>
      </c>
      <c r="F125" s="7" t="s">
        <v>5</v>
      </c>
      <c r="G125" s="7" t="s">
        <v>6</v>
      </c>
      <c r="H125" s="7" t="s">
        <v>7</v>
      </c>
      <c r="I125" s="7" t="s">
        <v>8</v>
      </c>
      <c r="J125" s="7" t="s">
        <v>9</v>
      </c>
      <c r="K125" s="7" t="s">
        <v>10</v>
      </c>
      <c r="L125" s="7" t="s">
        <v>11</v>
      </c>
      <c r="M125" s="7" t="s">
        <v>12</v>
      </c>
      <c r="N125" s="7" t="s">
        <v>13</v>
      </c>
      <c r="O125" s="7" t="s">
        <v>14</v>
      </c>
      <c r="P125" s="7" t="s">
        <v>15</v>
      </c>
      <c r="Q125" s="7" t="s">
        <v>16</v>
      </c>
      <c r="R125" s="7" t="s">
        <v>17</v>
      </c>
      <c r="S125" s="7" t="s">
        <v>18</v>
      </c>
      <c r="T125" s="7" t="s">
        <v>19</v>
      </c>
      <c r="U125" s="7" t="s">
        <v>20</v>
      </c>
    </row>
    <row r="126" spans="1:21">
      <c r="A126" s="7"/>
      <c r="B126" s="7"/>
      <c r="C126" s="7" t="s">
        <v>21</v>
      </c>
      <c r="D126" s="7" t="s">
        <v>21</v>
      </c>
      <c r="E126" s="7" t="s">
        <v>21</v>
      </c>
      <c r="F126" s="7" t="s">
        <v>21</v>
      </c>
      <c r="G126" s="7" t="s">
        <v>22</v>
      </c>
      <c r="H126" s="7" t="s">
        <v>23</v>
      </c>
      <c r="I126" s="7" t="s">
        <v>23</v>
      </c>
      <c r="J126" s="7" t="s">
        <v>24</v>
      </c>
      <c r="K126" s="7" t="s">
        <v>25</v>
      </c>
      <c r="L126" s="7" t="s">
        <v>23</v>
      </c>
      <c r="M126" s="7" t="s">
        <v>23</v>
      </c>
      <c r="N126" s="7" t="s">
        <v>23</v>
      </c>
      <c r="O126" s="7" t="s">
        <v>23</v>
      </c>
      <c r="P126" s="7" t="s">
        <v>23</v>
      </c>
      <c r="Q126" s="7" t="s">
        <v>23</v>
      </c>
      <c r="R126" s="7" t="s">
        <v>23</v>
      </c>
      <c r="S126" s="7" t="s">
        <v>25</v>
      </c>
      <c r="T126" s="7" t="s">
        <v>25</v>
      </c>
      <c r="U126" s="7" t="s">
        <v>25</v>
      </c>
    </row>
    <row r="127" spans="1:21">
      <c r="A127" s="3"/>
      <c r="B127" s="4" t="s">
        <v>97</v>
      </c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</row>
    <row r="128" spans="1:21">
      <c r="A128" s="3"/>
      <c r="B128" s="2" t="s">
        <v>27</v>
      </c>
      <c r="C128" s="6" t="s">
        <v>132</v>
      </c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</row>
    <row r="129" spans="1:21">
      <c r="A129" s="3" t="s">
        <v>28</v>
      </c>
      <c r="B129" s="3" t="s">
        <v>29</v>
      </c>
      <c r="C129" s="3">
        <v>10</v>
      </c>
      <c r="D129" s="3">
        <v>0.1</v>
      </c>
      <c r="E129" s="3">
        <v>7.3</v>
      </c>
      <c r="F129" s="3">
        <v>0.1</v>
      </c>
      <c r="G129" s="3">
        <v>66.099999999999994</v>
      </c>
      <c r="H129" s="3">
        <v>0</v>
      </c>
      <c r="I129" s="3">
        <v>0.01</v>
      </c>
      <c r="J129" s="3">
        <v>45</v>
      </c>
      <c r="K129" s="3">
        <v>0.13</v>
      </c>
      <c r="L129" s="3">
        <v>0</v>
      </c>
      <c r="M129" s="3">
        <v>1.5</v>
      </c>
      <c r="N129" s="3">
        <v>3</v>
      </c>
      <c r="O129" s="3">
        <v>2.4</v>
      </c>
      <c r="P129" s="3">
        <v>0</v>
      </c>
      <c r="Q129" s="3">
        <v>3</v>
      </c>
      <c r="R129" s="3">
        <v>0.02</v>
      </c>
      <c r="S129" s="3">
        <v>0</v>
      </c>
      <c r="T129" s="3">
        <v>0.1</v>
      </c>
      <c r="U129" s="3">
        <v>0.28000000000000003</v>
      </c>
    </row>
    <row r="130" spans="1:21">
      <c r="A130" s="3" t="s">
        <v>88</v>
      </c>
      <c r="B130" s="3" t="s">
        <v>89</v>
      </c>
      <c r="C130" s="3">
        <v>150</v>
      </c>
      <c r="D130" s="3">
        <v>4.0999999999999996</v>
      </c>
      <c r="E130" s="3">
        <v>3.4</v>
      </c>
      <c r="F130" s="3">
        <v>13.4</v>
      </c>
      <c r="G130" s="3">
        <v>100.7</v>
      </c>
      <c r="H130" s="3">
        <v>0.05</v>
      </c>
      <c r="I130" s="3">
        <v>0.13</v>
      </c>
      <c r="J130" s="3">
        <v>17.91</v>
      </c>
      <c r="K130" s="3">
        <v>0.02</v>
      </c>
      <c r="L130" s="3">
        <v>0.55000000000000004</v>
      </c>
      <c r="M130" s="3">
        <v>84.48</v>
      </c>
      <c r="N130" s="3">
        <v>139.9</v>
      </c>
      <c r="O130" s="3">
        <v>127.57</v>
      </c>
      <c r="P130" s="3">
        <v>14.49</v>
      </c>
      <c r="Q130" s="3">
        <v>91.79</v>
      </c>
      <c r="R130" s="3">
        <v>0.27</v>
      </c>
      <c r="S130" s="3">
        <v>15.63</v>
      </c>
      <c r="T130" s="3">
        <v>1.86</v>
      </c>
      <c r="U130" s="3">
        <v>23.8</v>
      </c>
    </row>
    <row r="131" spans="1:21">
      <c r="A131" s="3" t="s">
        <v>75</v>
      </c>
      <c r="B131" s="3" t="s">
        <v>76</v>
      </c>
      <c r="C131" s="3">
        <v>155</v>
      </c>
      <c r="D131" s="3">
        <v>0.1</v>
      </c>
      <c r="E131" s="3">
        <v>0</v>
      </c>
      <c r="F131" s="3">
        <v>4.9000000000000004</v>
      </c>
      <c r="G131" s="3">
        <v>20.399999999999999</v>
      </c>
      <c r="H131" s="3">
        <v>0</v>
      </c>
      <c r="I131" s="3">
        <v>0</v>
      </c>
      <c r="J131" s="3">
        <v>0.18</v>
      </c>
      <c r="K131" s="3">
        <v>0</v>
      </c>
      <c r="L131" s="3">
        <v>0.86</v>
      </c>
      <c r="M131" s="3">
        <v>0.71</v>
      </c>
      <c r="N131" s="3">
        <v>14.95</v>
      </c>
      <c r="O131" s="3">
        <v>48.62</v>
      </c>
      <c r="P131" s="3">
        <v>1.98</v>
      </c>
      <c r="Q131" s="3">
        <v>3.7</v>
      </c>
      <c r="R131" s="3">
        <v>0.31</v>
      </c>
      <c r="S131" s="3">
        <v>0.01</v>
      </c>
      <c r="T131" s="3">
        <v>0.02</v>
      </c>
      <c r="U131" s="3">
        <v>0.53</v>
      </c>
    </row>
    <row r="132" spans="1:21">
      <c r="A132" s="3" t="s">
        <v>36</v>
      </c>
      <c r="B132" s="3" t="s">
        <v>37</v>
      </c>
      <c r="C132" s="3">
        <v>20</v>
      </c>
      <c r="D132" s="3">
        <v>1.6</v>
      </c>
      <c r="E132" s="3">
        <v>0.2</v>
      </c>
      <c r="F132" s="3">
        <v>9.8000000000000007</v>
      </c>
      <c r="G132" s="3">
        <v>47.5</v>
      </c>
      <c r="H132" s="3">
        <v>0.03</v>
      </c>
      <c r="I132" s="3">
        <v>0.01</v>
      </c>
      <c r="J132" s="3">
        <v>0</v>
      </c>
      <c r="K132" s="3">
        <v>0</v>
      </c>
      <c r="L132" s="3">
        <v>0</v>
      </c>
      <c r="M132" s="3">
        <v>88.6</v>
      </c>
      <c r="N132" s="3">
        <v>27.2</v>
      </c>
      <c r="O132" s="3">
        <v>4.5999999999999996</v>
      </c>
      <c r="P132" s="3">
        <v>6.8</v>
      </c>
      <c r="Q132" s="3">
        <v>17.8</v>
      </c>
      <c r="R132" s="3">
        <v>0.4</v>
      </c>
      <c r="S132" s="3">
        <v>0.64</v>
      </c>
      <c r="T132" s="3">
        <v>1.2</v>
      </c>
      <c r="U132" s="3">
        <v>2.9</v>
      </c>
    </row>
    <row r="133" spans="1:21">
      <c r="A133" s="3"/>
      <c r="B133" s="2" t="s">
        <v>38</v>
      </c>
      <c r="C133" s="2">
        <f>SUM(C129:C132)</f>
        <v>335</v>
      </c>
      <c r="D133" s="2">
        <f t="shared" ref="D133:U133" si="18">SUM(D129:D132)</f>
        <v>5.8999999999999986</v>
      </c>
      <c r="E133" s="2">
        <f t="shared" si="18"/>
        <v>10.899999999999999</v>
      </c>
      <c r="F133" s="2">
        <f t="shared" si="18"/>
        <v>28.2</v>
      </c>
      <c r="G133" s="2">
        <f t="shared" si="18"/>
        <v>234.70000000000002</v>
      </c>
      <c r="H133" s="2">
        <f t="shared" si="18"/>
        <v>0.08</v>
      </c>
      <c r="I133" s="2">
        <f t="shared" si="18"/>
        <v>0.15000000000000002</v>
      </c>
      <c r="J133" s="2">
        <f t="shared" si="18"/>
        <v>63.089999999999996</v>
      </c>
      <c r="K133" s="2">
        <f t="shared" si="18"/>
        <v>0.15</v>
      </c>
      <c r="L133" s="2">
        <f t="shared" si="18"/>
        <v>1.4100000000000001</v>
      </c>
      <c r="M133" s="2">
        <f t="shared" si="18"/>
        <v>175.29</v>
      </c>
      <c r="N133" s="2">
        <f t="shared" si="18"/>
        <v>185.04999999999998</v>
      </c>
      <c r="O133" s="2">
        <f t="shared" si="18"/>
        <v>183.19</v>
      </c>
      <c r="P133" s="2">
        <f t="shared" si="18"/>
        <v>23.27</v>
      </c>
      <c r="Q133" s="2">
        <f t="shared" si="18"/>
        <v>116.29</v>
      </c>
      <c r="R133" s="2">
        <f t="shared" si="18"/>
        <v>1</v>
      </c>
      <c r="S133" s="2">
        <f t="shared" si="18"/>
        <v>16.28</v>
      </c>
      <c r="T133" s="2">
        <f t="shared" si="18"/>
        <v>3.18</v>
      </c>
      <c r="U133" s="2">
        <f t="shared" si="18"/>
        <v>27.51</v>
      </c>
    </row>
    <row r="134" spans="1:21">
      <c r="A134" s="3"/>
      <c r="B134" s="2" t="s">
        <v>39</v>
      </c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</row>
    <row r="135" spans="1:21">
      <c r="A135" s="3" t="s">
        <v>36</v>
      </c>
      <c r="B135" s="3" t="s">
        <v>40</v>
      </c>
      <c r="C135" s="3">
        <v>150</v>
      </c>
      <c r="D135" s="3">
        <v>4.4000000000000004</v>
      </c>
      <c r="E135" s="3">
        <v>3.8</v>
      </c>
      <c r="F135" s="3">
        <v>7.2</v>
      </c>
      <c r="G135" s="3">
        <v>80</v>
      </c>
      <c r="H135" s="3">
        <v>0.06</v>
      </c>
      <c r="I135" s="3">
        <v>0.23</v>
      </c>
      <c r="J135" s="3">
        <v>33</v>
      </c>
      <c r="K135" s="3">
        <v>0</v>
      </c>
      <c r="L135" s="3">
        <v>1.95</v>
      </c>
      <c r="M135" s="3">
        <v>75</v>
      </c>
      <c r="N135" s="3">
        <v>219</v>
      </c>
      <c r="O135" s="3">
        <v>180</v>
      </c>
      <c r="P135" s="3">
        <v>21</v>
      </c>
      <c r="Q135" s="3">
        <v>135</v>
      </c>
      <c r="R135" s="3">
        <v>0.15</v>
      </c>
      <c r="S135" s="3">
        <v>13.5</v>
      </c>
      <c r="T135" s="3">
        <v>3</v>
      </c>
      <c r="U135" s="3">
        <v>30</v>
      </c>
    </row>
    <row r="136" spans="1:21">
      <c r="A136" s="3"/>
      <c r="B136" s="2" t="s">
        <v>41</v>
      </c>
      <c r="C136" s="2">
        <v>150</v>
      </c>
      <c r="D136" s="2">
        <v>4.4000000000000004</v>
      </c>
      <c r="E136" s="2">
        <v>3.8</v>
      </c>
      <c r="F136" s="2">
        <v>7.2</v>
      </c>
      <c r="G136" s="2">
        <v>80</v>
      </c>
      <c r="H136" s="2">
        <v>0.06</v>
      </c>
      <c r="I136" s="2">
        <v>0.23</v>
      </c>
      <c r="J136" s="2">
        <v>33</v>
      </c>
      <c r="K136" s="2">
        <v>0</v>
      </c>
      <c r="L136" s="2">
        <v>1.95</v>
      </c>
      <c r="M136" s="2">
        <v>75</v>
      </c>
      <c r="N136" s="2">
        <v>219</v>
      </c>
      <c r="O136" s="2">
        <v>180</v>
      </c>
      <c r="P136" s="2">
        <v>21</v>
      </c>
      <c r="Q136" s="2">
        <v>135</v>
      </c>
      <c r="R136" s="2">
        <v>0.15</v>
      </c>
      <c r="S136" s="2">
        <v>13.5</v>
      </c>
      <c r="T136" s="2">
        <v>3</v>
      </c>
      <c r="U136" s="2">
        <v>30</v>
      </c>
    </row>
    <row r="137" spans="1:21">
      <c r="A137" s="3"/>
      <c r="B137" s="2" t="s">
        <v>42</v>
      </c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</row>
    <row r="138" spans="1:21">
      <c r="A138" s="3" t="s">
        <v>128</v>
      </c>
      <c r="B138" s="3" t="s">
        <v>129</v>
      </c>
      <c r="C138" s="3">
        <v>40</v>
      </c>
      <c r="D138" s="3">
        <v>0.47</v>
      </c>
      <c r="E138" s="3">
        <v>3.58</v>
      </c>
      <c r="F138" s="3">
        <v>2.68</v>
      </c>
      <c r="G138" s="3">
        <v>44.7</v>
      </c>
      <c r="H138" s="3">
        <v>0.01</v>
      </c>
      <c r="I138" s="3">
        <v>0</v>
      </c>
      <c r="J138" s="3">
        <v>48.59</v>
      </c>
      <c r="K138" s="3">
        <v>0</v>
      </c>
      <c r="L138" s="3">
        <v>1</v>
      </c>
      <c r="M138" s="3">
        <v>133</v>
      </c>
      <c r="N138" s="3">
        <v>85</v>
      </c>
      <c r="O138" s="3">
        <v>8</v>
      </c>
      <c r="P138" s="3">
        <v>6</v>
      </c>
      <c r="Q138" s="3">
        <v>14</v>
      </c>
      <c r="R138" s="3">
        <v>0.3</v>
      </c>
      <c r="S138" s="3">
        <v>5.24</v>
      </c>
      <c r="T138" s="3">
        <v>0</v>
      </c>
      <c r="U138" s="3">
        <v>7.9</v>
      </c>
    </row>
    <row r="139" spans="1:21">
      <c r="A139" s="3" t="s">
        <v>99</v>
      </c>
      <c r="B139" s="3" t="s">
        <v>100</v>
      </c>
      <c r="C139" s="3">
        <v>150</v>
      </c>
      <c r="D139" s="3">
        <v>3.5</v>
      </c>
      <c r="E139" s="3">
        <v>4.3</v>
      </c>
      <c r="F139" s="3">
        <v>7.6</v>
      </c>
      <c r="G139" s="3">
        <v>82.8</v>
      </c>
      <c r="H139" s="3">
        <v>0.03</v>
      </c>
      <c r="I139" s="3">
        <v>0.03</v>
      </c>
      <c r="J139" s="3">
        <v>101</v>
      </c>
      <c r="K139" s="3">
        <v>0</v>
      </c>
      <c r="L139" s="3">
        <v>5.07</v>
      </c>
      <c r="M139" s="3">
        <v>80.27</v>
      </c>
      <c r="N139" s="3">
        <v>198.47</v>
      </c>
      <c r="O139" s="3">
        <v>25.26</v>
      </c>
      <c r="P139" s="3">
        <v>14.42</v>
      </c>
      <c r="Q139" s="3">
        <v>31.98</v>
      </c>
      <c r="R139" s="3">
        <v>0.65</v>
      </c>
      <c r="S139" s="3">
        <v>12.87</v>
      </c>
      <c r="T139" s="3">
        <v>0.3</v>
      </c>
      <c r="U139" s="3">
        <v>16.97</v>
      </c>
    </row>
    <row r="140" spans="1:21">
      <c r="A140" s="3" t="s">
        <v>101</v>
      </c>
      <c r="B140" s="3" t="s">
        <v>102</v>
      </c>
      <c r="C140" s="3">
        <v>130</v>
      </c>
      <c r="D140" s="3">
        <v>2.7</v>
      </c>
      <c r="E140" s="3">
        <v>4.5999999999999996</v>
      </c>
      <c r="F140" s="3">
        <v>17.2</v>
      </c>
      <c r="G140" s="3">
        <v>120.8</v>
      </c>
      <c r="H140" s="3">
        <v>0.1</v>
      </c>
      <c r="I140" s="3">
        <v>0.09</v>
      </c>
      <c r="J140" s="3">
        <v>20.62</v>
      </c>
      <c r="K140" s="3">
        <v>0.08</v>
      </c>
      <c r="L140" s="3">
        <v>8.84</v>
      </c>
      <c r="M140" s="3">
        <v>140.21</v>
      </c>
      <c r="N140" s="3">
        <v>541.52</v>
      </c>
      <c r="O140" s="3">
        <v>34.22</v>
      </c>
      <c r="P140" s="3">
        <v>24.47</v>
      </c>
      <c r="Q140" s="3">
        <v>73.209999999999994</v>
      </c>
      <c r="R140" s="3">
        <v>0.89</v>
      </c>
      <c r="S140" s="3">
        <v>24.67</v>
      </c>
      <c r="T140" s="3">
        <v>0.68</v>
      </c>
      <c r="U140" s="3">
        <v>37.090000000000003</v>
      </c>
    </row>
    <row r="141" spans="1:21">
      <c r="A141" s="3" t="s">
        <v>103</v>
      </c>
      <c r="B141" s="3" t="s">
        <v>104</v>
      </c>
      <c r="C141" s="3">
        <v>75</v>
      </c>
      <c r="D141" s="3">
        <v>9.8000000000000007</v>
      </c>
      <c r="E141" s="3">
        <v>5.8</v>
      </c>
      <c r="F141" s="3">
        <v>2.1</v>
      </c>
      <c r="G141" s="3">
        <v>100</v>
      </c>
      <c r="H141" s="3">
        <v>0.06</v>
      </c>
      <c r="I141" s="3">
        <v>0.08</v>
      </c>
      <c r="J141" s="3">
        <v>6.77</v>
      </c>
      <c r="K141" s="3">
        <v>0.12</v>
      </c>
      <c r="L141" s="3">
        <v>0.84</v>
      </c>
      <c r="M141" s="3">
        <v>82.98</v>
      </c>
      <c r="N141" s="3">
        <v>260.04000000000002</v>
      </c>
      <c r="O141" s="3">
        <v>51.16</v>
      </c>
      <c r="P141" s="3">
        <v>33.5</v>
      </c>
      <c r="Q141" s="3">
        <v>151.85</v>
      </c>
      <c r="R141" s="3">
        <v>0.55000000000000004</v>
      </c>
      <c r="S141" s="3">
        <v>100.11</v>
      </c>
      <c r="T141" s="3">
        <v>8.8800000000000008</v>
      </c>
      <c r="U141" s="3">
        <v>429.45</v>
      </c>
    </row>
    <row r="142" spans="1:21">
      <c r="A142" s="3" t="s">
        <v>105</v>
      </c>
      <c r="B142" s="3" t="s">
        <v>106</v>
      </c>
      <c r="C142" s="3">
        <v>150</v>
      </c>
      <c r="D142" s="3">
        <v>0.7</v>
      </c>
      <c r="E142" s="3">
        <v>0</v>
      </c>
      <c r="F142" s="3">
        <v>11.7</v>
      </c>
      <c r="G142" s="3">
        <v>50.2</v>
      </c>
      <c r="H142" s="3">
        <v>0.01</v>
      </c>
      <c r="I142" s="3">
        <v>0.02</v>
      </c>
      <c r="J142" s="3">
        <v>52.47</v>
      </c>
      <c r="K142" s="3">
        <v>0</v>
      </c>
      <c r="L142" s="3">
        <v>0.24</v>
      </c>
      <c r="M142" s="3">
        <v>1.98</v>
      </c>
      <c r="N142" s="3">
        <v>213.9</v>
      </c>
      <c r="O142" s="3">
        <v>67.87</v>
      </c>
      <c r="P142" s="3">
        <v>13.7</v>
      </c>
      <c r="Q142" s="3">
        <v>19.05</v>
      </c>
      <c r="R142" s="3">
        <v>0.43</v>
      </c>
      <c r="S142" s="3">
        <v>0</v>
      </c>
      <c r="T142" s="3">
        <v>0</v>
      </c>
      <c r="U142" s="3">
        <v>0</v>
      </c>
    </row>
    <row r="143" spans="1:21">
      <c r="A143" s="3" t="s">
        <v>36</v>
      </c>
      <c r="B143" s="3" t="s">
        <v>47</v>
      </c>
      <c r="C143" s="3">
        <v>20</v>
      </c>
      <c r="D143" s="3">
        <v>1.3</v>
      </c>
      <c r="E143" s="3">
        <v>0.2</v>
      </c>
      <c r="F143" s="3">
        <v>6.7</v>
      </c>
      <c r="G143" s="3">
        <v>34.200000000000003</v>
      </c>
      <c r="H143" s="3">
        <v>0.04</v>
      </c>
      <c r="I143" s="3">
        <v>0.02</v>
      </c>
      <c r="J143" s="3">
        <v>0</v>
      </c>
      <c r="K143" s="3">
        <v>0</v>
      </c>
      <c r="L143" s="3">
        <v>0</v>
      </c>
      <c r="M143" s="3">
        <v>122</v>
      </c>
      <c r="N143" s="3">
        <v>49</v>
      </c>
      <c r="O143" s="3">
        <v>7</v>
      </c>
      <c r="P143" s="3">
        <v>9.4</v>
      </c>
      <c r="Q143" s="3">
        <v>31.6</v>
      </c>
      <c r="R143" s="3">
        <v>0.78</v>
      </c>
      <c r="S143" s="3">
        <v>0</v>
      </c>
      <c r="T143" s="3">
        <v>6.18</v>
      </c>
      <c r="U143" s="3">
        <v>0</v>
      </c>
    </row>
    <row r="144" spans="1:21">
      <c r="A144" s="3" t="s">
        <v>36</v>
      </c>
      <c r="B144" s="3" t="s">
        <v>46</v>
      </c>
      <c r="C144" s="3">
        <v>20</v>
      </c>
      <c r="D144" s="3">
        <v>1.5</v>
      </c>
      <c r="E144" s="3">
        <v>0.2</v>
      </c>
      <c r="F144" s="3">
        <v>9.8000000000000007</v>
      </c>
      <c r="G144" s="3">
        <v>46.9</v>
      </c>
      <c r="H144" s="3">
        <v>0.02</v>
      </c>
      <c r="I144" s="3">
        <v>0.01</v>
      </c>
      <c r="J144" s="3">
        <v>0</v>
      </c>
      <c r="K144" s="3">
        <v>0</v>
      </c>
      <c r="L144" s="3">
        <v>0</v>
      </c>
      <c r="M144" s="3">
        <v>99.8</v>
      </c>
      <c r="N144" s="3">
        <v>18.600000000000001</v>
      </c>
      <c r="O144" s="3">
        <v>4</v>
      </c>
      <c r="P144" s="3">
        <v>2.8</v>
      </c>
      <c r="Q144" s="3">
        <v>13</v>
      </c>
      <c r="R144" s="3">
        <v>0.22</v>
      </c>
      <c r="S144" s="3">
        <v>0.64</v>
      </c>
      <c r="T144" s="3">
        <v>1.2</v>
      </c>
      <c r="U144" s="3">
        <v>2.9</v>
      </c>
    </row>
    <row r="145" spans="1:21" ht="15.75" customHeight="1">
      <c r="A145" s="3"/>
      <c r="B145" s="2" t="s">
        <v>48</v>
      </c>
      <c r="C145" s="2">
        <f>SUM(C138:C144)</f>
        <v>585</v>
      </c>
      <c r="D145" s="2">
        <f t="shared" ref="D145:U145" si="19">SUM(D138:D144)</f>
        <v>19.97</v>
      </c>
      <c r="E145" s="2">
        <f t="shared" si="19"/>
        <v>18.68</v>
      </c>
      <c r="F145" s="2">
        <f t="shared" si="19"/>
        <v>57.78</v>
      </c>
      <c r="G145" s="2">
        <f>SUM(G138:G144)</f>
        <v>479.59999999999997</v>
      </c>
      <c r="H145" s="2">
        <f t="shared" si="19"/>
        <v>0.27</v>
      </c>
      <c r="I145" s="2">
        <f t="shared" si="19"/>
        <v>0.25</v>
      </c>
      <c r="J145" s="2">
        <f t="shared" si="19"/>
        <v>229.45000000000002</v>
      </c>
      <c r="K145" s="2">
        <f t="shared" si="19"/>
        <v>0.2</v>
      </c>
      <c r="L145" s="2">
        <f t="shared" si="19"/>
        <v>15.99</v>
      </c>
      <c r="M145" s="2">
        <f t="shared" si="19"/>
        <v>660.24</v>
      </c>
      <c r="N145" s="2">
        <f t="shared" si="19"/>
        <v>1366.53</v>
      </c>
      <c r="O145" s="2">
        <f t="shared" si="19"/>
        <v>197.51</v>
      </c>
      <c r="P145" s="2">
        <f t="shared" si="19"/>
        <v>104.29</v>
      </c>
      <c r="Q145" s="2">
        <f t="shared" si="19"/>
        <v>334.69</v>
      </c>
      <c r="R145" s="2">
        <f t="shared" si="19"/>
        <v>3.82</v>
      </c>
      <c r="S145" s="2">
        <f t="shared" si="19"/>
        <v>143.52999999999997</v>
      </c>
      <c r="T145" s="2">
        <f t="shared" si="19"/>
        <v>17.239999999999998</v>
      </c>
      <c r="U145" s="2">
        <f t="shared" si="19"/>
        <v>494.30999999999995</v>
      </c>
    </row>
    <row r="146" spans="1:21">
      <c r="A146" s="3"/>
      <c r="B146" s="2" t="s">
        <v>49</v>
      </c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</row>
    <row r="147" spans="1:21">
      <c r="A147" s="3" t="s">
        <v>107</v>
      </c>
      <c r="B147" s="3" t="s">
        <v>108</v>
      </c>
      <c r="C147" s="3">
        <v>150</v>
      </c>
      <c r="D147" s="3">
        <v>6.1</v>
      </c>
      <c r="E147" s="3">
        <v>6.9</v>
      </c>
      <c r="F147" s="3">
        <v>29</v>
      </c>
      <c r="G147" s="3">
        <v>202.7</v>
      </c>
      <c r="H147" s="3">
        <v>0.1</v>
      </c>
      <c r="I147" s="3">
        <v>0.13</v>
      </c>
      <c r="J147" s="3">
        <v>30.74</v>
      </c>
      <c r="K147" s="3">
        <v>0.1</v>
      </c>
      <c r="L147" s="3">
        <v>0.41</v>
      </c>
      <c r="M147" s="3">
        <v>256.57</v>
      </c>
      <c r="N147" s="3">
        <v>169.91</v>
      </c>
      <c r="O147" s="3">
        <v>113.68</v>
      </c>
      <c r="P147" s="3">
        <v>29.4</v>
      </c>
      <c r="Q147" s="3">
        <v>154.74</v>
      </c>
      <c r="R147" s="3">
        <v>1.64</v>
      </c>
      <c r="S147" s="3">
        <v>37.159999999999997</v>
      </c>
      <c r="T147" s="3">
        <v>24.8</v>
      </c>
      <c r="U147" s="3">
        <v>16.11</v>
      </c>
    </row>
    <row r="148" spans="1:21">
      <c r="A148" s="3" t="s">
        <v>83</v>
      </c>
      <c r="B148" s="3" t="s">
        <v>84</v>
      </c>
      <c r="C148" s="3">
        <v>150</v>
      </c>
      <c r="D148" s="3">
        <v>2.4</v>
      </c>
      <c r="E148" s="3">
        <v>1.8</v>
      </c>
      <c r="F148" s="3">
        <v>8.1999999999999993</v>
      </c>
      <c r="G148" s="3">
        <v>58.9</v>
      </c>
      <c r="H148" s="3">
        <v>0.02</v>
      </c>
      <c r="I148" s="3">
        <v>0.09</v>
      </c>
      <c r="J148" s="3">
        <v>9.93</v>
      </c>
      <c r="K148" s="3">
        <v>0</v>
      </c>
      <c r="L148" s="3">
        <v>0.39</v>
      </c>
      <c r="M148" s="3">
        <v>28.69</v>
      </c>
      <c r="N148" s="3">
        <v>109.8</v>
      </c>
      <c r="O148" s="3">
        <v>108.7</v>
      </c>
      <c r="P148" s="3">
        <v>14.68</v>
      </c>
      <c r="Q148" s="3">
        <v>67.27</v>
      </c>
      <c r="R148" s="3">
        <v>0.37</v>
      </c>
      <c r="S148" s="3">
        <v>6.75</v>
      </c>
      <c r="T148" s="3">
        <v>1.32</v>
      </c>
      <c r="U148" s="3">
        <v>15</v>
      </c>
    </row>
    <row r="149" spans="1:21">
      <c r="A149" s="3" t="s">
        <v>36</v>
      </c>
      <c r="B149" s="3" t="s">
        <v>46</v>
      </c>
      <c r="C149" s="3">
        <v>20</v>
      </c>
      <c r="D149" s="3">
        <v>1.5</v>
      </c>
      <c r="E149" s="3">
        <v>0.2</v>
      </c>
      <c r="F149" s="3">
        <v>9.8000000000000007</v>
      </c>
      <c r="G149" s="3">
        <v>46.9</v>
      </c>
      <c r="H149" s="3">
        <v>0.02</v>
      </c>
      <c r="I149" s="3">
        <v>0.01</v>
      </c>
      <c r="J149" s="3">
        <v>0</v>
      </c>
      <c r="K149" s="3">
        <v>0</v>
      </c>
      <c r="L149" s="3">
        <v>0</v>
      </c>
      <c r="M149" s="3">
        <v>99.8</v>
      </c>
      <c r="N149" s="3">
        <v>18.600000000000001</v>
      </c>
      <c r="O149" s="3">
        <v>4</v>
      </c>
      <c r="P149" s="3">
        <v>2.8</v>
      </c>
      <c r="Q149" s="3">
        <v>13</v>
      </c>
      <c r="R149" s="3">
        <v>0.22</v>
      </c>
      <c r="S149" s="3">
        <v>0.64</v>
      </c>
      <c r="T149" s="3">
        <v>1.2</v>
      </c>
      <c r="U149" s="3">
        <v>2.9</v>
      </c>
    </row>
    <row r="150" spans="1:21" ht="30">
      <c r="A150" s="23" t="s">
        <v>195</v>
      </c>
      <c r="B150" s="24" t="s">
        <v>191</v>
      </c>
      <c r="C150" s="25">
        <v>70</v>
      </c>
      <c r="D150" s="3">
        <v>2.8</v>
      </c>
      <c r="E150" s="3">
        <v>3.85</v>
      </c>
      <c r="F150" s="3">
        <v>18.899999999999999</v>
      </c>
      <c r="G150" s="3">
        <v>122.5</v>
      </c>
      <c r="H150" s="3">
        <v>0.08</v>
      </c>
      <c r="I150" s="26">
        <v>0</v>
      </c>
      <c r="J150" s="26">
        <v>0</v>
      </c>
      <c r="K150" s="26">
        <v>0</v>
      </c>
      <c r="L150" s="26">
        <v>0</v>
      </c>
      <c r="M150" s="26">
        <v>0</v>
      </c>
      <c r="N150" s="26">
        <v>0</v>
      </c>
      <c r="O150" s="3">
        <v>98.45</v>
      </c>
      <c r="P150" s="3">
        <v>19.239999999999998</v>
      </c>
      <c r="Q150" s="3">
        <v>42.5</v>
      </c>
      <c r="R150" s="3">
        <v>0.48</v>
      </c>
      <c r="S150" s="26">
        <v>0</v>
      </c>
      <c r="T150" s="26">
        <v>0</v>
      </c>
      <c r="U150" s="26">
        <v>0</v>
      </c>
    </row>
    <row r="151" spans="1:21" ht="17.25" customHeight="1">
      <c r="A151" s="3"/>
      <c r="B151" s="2" t="s">
        <v>53</v>
      </c>
      <c r="C151" s="2">
        <f>SUM(C147:C150)</f>
        <v>390</v>
      </c>
      <c r="D151" s="2">
        <f t="shared" ref="D151:U151" si="20">SUM(D147:D150)</f>
        <v>12.8</v>
      </c>
      <c r="E151" s="2">
        <f t="shared" si="20"/>
        <v>12.75</v>
      </c>
      <c r="F151" s="2">
        <f t="shared" si="20"/>
        <v>65.900000000000006</v>
      </c>
      <c r="G151" s="2">
        <f t="shared" si="20"/>
        <v>430.99999999999994</v>
      </c>
      <c r="H151" s="2">
        <f t="shared" si="20"/>
        <v>0.22000000000000003</v>
      </c>
      <c r="I151" s="2">
        <f t="shared" si="20"/>
        <v>0.23</v>
      </c>
      <c r="J151" s="2">
        <f t="shared" si="20"/>
        <v>40.67</v>
      </c>
      <c r="K151" s="2">
        <f t="shared" si="20"/>
        <v>0.1</v>
      </c>
      <c r="L151" s="2">
        <f t="shared" si="20"/>
        <v>0.8</v>
      </c>
      <c r="M151" s="2">
        <f t="shared" si="20"/>
        <v>385.06</v>
      </c>
      <c r="N151" s="2">
        <f t="shared" si="20"/>
        <v>298.31</v>
      </c>
      <c r="O151" s="2">
        <f t="shared" si="20"/>
        <v>324.83</v>
      </c>
      <c r="P151" s="2">
        <f t="shared" si="20"/>
        <v>66.11999999999999</v>
      </c>
      <c r="Q151" s="2">
        <f t="shared" si="20"/>
        <v>277.51</v>
      </c>
      <c r="R151" s="2">
        <f t="shared" si="20"/>
        <v>2.71</v>
      </c>
      <c r="S151" s="2">
        <f t="shared" si="20"/>
        <v>44.55</v>
      </c>
      <c r="T151" s="2">
        <f t="shared" si="20"/>
        <v>27.32</v>
      </c>
      <c r="U151" s="2">
        <f t="shared" si="20"/>
        <v>34.01</v>
      </c>
    </row>
    <row r="152" spans="1:21">
      <c r="A152" s="3"/>
      <c r="B152" s="5" t="s">
        <v>54</v>
      </c>
      <c r="C152" s="5">
        <f>C133+C136+C145+C151</f>
        <v>1460</v>
      </c>
      <c r="D152" s="5">
        <f t="shared" ref="D152:U152" si="21">D133+D136+D145+D151</f>
        <v>43.069999999999993</v>
      </c>
      <c r="E152" s="5">
        <f t="shared" si="21"/>
        <v>46.129999999999995</v>
      </c>
      <c r="F152" s="5">
        <f t="shared" si="21"/>
        <v>159.08000000000001</v>
      </c>
      <c r="G152" s="5">
        <f t="shared" si="21"/>
        <v>1225.3</v>
      </c>
      <c r="H152" s="5">
        <f t="shared" si="21"/>
        <v>0.63000000000000012</v>
      </c>
      <c r="I152" s="5">
        <f t="shared" si="21"/>
        <v>0.86</v>
      </c>
      <c r="J152" s="5">
        <f t="shared" si="21"/>
        <v>366.21000000000004</v>
      </c>
      <c r="K152" s="5">
        <f t="shared" si="21"/>
        <v>0.44999999999999996</v>
      </c>
      <c r="L152" s="5">
        <f t="shared" si="21"/>
        <v>20.150000000000002</v>
      </c>
      <c r="M152" s="5">
        <f t="shared" si="21"/>
        <v>1295.5899999999999</v>
      </c>
      <c r="N152" s="5">
        <f t="shared" si="21"/>
        <v>2068.89</v>
      </c>
      <c r="O152" s="5">
        <f t="shared" si="21"/>
        <v>885.53</v>
      </c>
      <c r="P152" s="5">
        <f t="shared" si="21"/>
        <v>214.68</v>
      </c>
      <c r="Q152" s="5">
        <f t="shared" si="21"/>
        <v>863.49</v>
      </c>
      <c r="R152" s="5">
        <f t="shared" si="21"/>
        <v>7.68</v>
      </c>
      <c r="S152" s="5">
        <f t="shared" si="21"/>
        <v>217.85999999999996</v>
      </c>
      <c r="T152" s="5">
        <f t="shared" si="21"/>
        <v>50.739999999999995</v>
      </c>
      <c r="U152" s="5">
        <f t="shared" si="21"/>
        <v>585.82999999999993</v>
      </c>
    </row>
    <row r="154" spans="1:21" ht="15.75">
      <c r="A154" s="33" t="s">
        <v>181</v>
      </c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</row>
    <row r="155" spans="1:21">
      <c r="A155" s="7" t="s">
        <v>0</v>
      </c>
      <c r="B155" s="7" t="s">
        <v>1</v>
      </c>
      <c r="C155" s="7" t="s">
        <v>2</v>
      </c>
      <c r="D155" s="7" t="s">
        <v>3</v>
      </c>
      <c r="E155" s="7" t="s">
        <v>4</v>
      </c>
      <c r="F155" s="7" t="s">
        <v>5</v>
      </c>
      <c r="G155" s="7" t="s">
        <v>6</v>
      </c>
      <c r="H155" s="7" t="s">
        <v>7</v>
      </c>
      <c r="I155" s="7" t="s">
        <v>8</v>
      </c>
      <c r="J155" s="7" t="s">
        <v>9</v>
      </c>
      <c r="K155" s="7" t="s">
        <v>10</v>
      </c>
      <c r="L155" s="7" t="s">
        <v>11</v>
      </c>
      <c r="M155" s="7" t="s">
        <v>12</v>
      </c>
      <c r="N155" s="7" t="s">
        <v>13</v>
      </c>
      <c r="O155" s="7" t="s">
        <v>14</v>
      </c>
      <c r="P155" s="7" t="s">
        <v>15</v>
      </c>
      <c r="Q155" s="7" t="s">
        <v>16</v>
      </c>
      <c r="R155" s="7" t="s">
        <v>17</v>
      </c>
      <c r="S155" s="7" t="s">
        <v>18</v>
      </c>
      <c r="T155" s="7" t="s">
        <v>19</v>
      </c>
      <c r="U155" s="7" t="s">
        <v>20</v>
      </c>
    </row>
    <row r="156" spans="1:21">
      <c r="A156" s="7"/>
      <c r="B156" s="7"/>
      <c r="C156" s="7" t="s">
        <v>21</v>
      </c>
      <c r="D156" s="7" t="s">
        <v>21</v>
      </c>
      <c r="E156" s="7" t="s">
        <v>21</v>
      </c>
      <c r="F156" s="7" t="s">
        <v>21</v>
      </c>
      <c r="G156" s="7" t="s">
        <v>22</v>
      </c>
      <c r="H156" s="7" t="s">
        <v>23</v>
      </c>
      <c r="I156" s="7" t="s">
        <v>23</v>
      </c>
      <c r="J156" s="7" t="s">
        <v>24</v>
      </c>
      <c r="K156" s="7" t="s">
        <v>25</v>
      </c>
      <c r="L156" s="7" t="s">
        <v>23</v>
      </c>
      <c r="M156" s="7" t="s">
        <v>23</v>
      </c>
      <c r="N156" s="7" t="s">
        <v>23</v>
      </c>
      <c r="O156" s="7" t="s">
        <v>23</v>
      </c>
      <c r="P156" s="7" t="s">
        <v>23</v>
      </c>
      <c r="Q156" s="7" t="s">
        <v>23</v>
      </c>
      <c r="R156" s="7" t="s">
        <v>23</v>
      </c>
      <c r="S156" s="7" t="s">
        <v>25</v>
      </c>
      <c r="T156" s="7" t="s">
        <v>25</v>
      </c>
      <c r="U156" s="7" t="s">
        <v>25</v>
      </c>
    </row>
    <row r="157" spans="1:21">
      <c r="A157" s="3"/>
      <c r="B157" s="4" t="s">
        <v>109</v>
      </c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</row>
    <row r="158" spans="1:21">
      <c r="A158" s="3"/>
      <c r="B158" s="2" t="s">
        <v>27</v>
      </c>
      <c r="C158" s="6" t="s">
        <v>132</v>
      </c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</row>
    <row r="159" spans="1:21">
      <c r="A159" s="3" t="s">
        <v>85</v>
      </c>
      <c r="B159" s="3" t="s">
        <v>86</v>
      </c>
      <c r="C159" s="3">
        <v>150</v>
      </c>
      <c r="D159" s="3">
        <v>7.9</v>
      </c>
      <c r="E159" s="3">
        <v>6.8</v>
      </c>
      <c r="F159" s="3">
        <v>28.7</v>
      </c>
      <c r="G159" s="3">
        <v>207.7</v>
      </c>
      <c r="H159" s="3">
        <v>0.06</v>
      </c>
      <c r="I159" s="3">
        <v>0.05</v>
      </c>
      <c r="J159" s="3">
        <v>33.659999999999997</v>
      </c>
      <c r="K159" s="3">
        <v>0.19</v>
      </c>
      <c r="L159" s="3">
        <v>0.04</v>
      </c>
      <c r="M159" s="3">
        <v>240.89</v>
      </c>
      <c r="N159" s="3">
        <v>57.47</v>
      </c>
      <c r="O159" s="3">
        <v>156.28</v>
      </c>
      <c r="P159" s="3">
        <v>10.87</v>
      </c>
      <c r="Q159" s="3">
        <v>100.33</v>
      </c>
      <c r="R159" s="3">
        <v>0.77</v>
      </c>
      <c r="S159" s="3">
        <v>20.67</v>
      </c>
      <c r="T159" s="3">
        <v>1.95</v>
      </c>
      <c r="U159" s="3">
        <v>10.36</v>
      </c>
    </row>
    <row r="160" spans="1:21">
      <c r="A160" s="9" t="s">
        <v>203</v>
      </c>
      <c r="B160" s="9" t="s">
        <v>204</v>
      </c>
      <c r="C160" s="3">
        <v>150</v>
      </c>
      <c r="D160" s="3">
        <v>0.2</v>
      </c>
      <c r="E160" s="3">
        <v>0</v>
      </c>
      <c r="F160" s="3">
        <v>7.8</v>
      </c>
      <c r="G160" s="3">
        <v>32.4</v>
      </c>
      <c r="H160" s="3">
        <v>0</v>
      </c>
      <c r="I160" s="3">
        <v>0</v>
      </c>
      <c r="J160" s="3">
        <v>0</v>
      </c>
      <c r="K160" s="3">
        <v>0</v>
      </c>
      <c r="L160" s="3">
        <v>0.3</v>
      </c>
      <c r="M160" s="3">
        <v>0</v>
      </c>
      <c r="N160" s="3">
        <v>0</v>
      </c>
      <c r="O160" s="3">
        <v>10.9</v>
      </c>
      <c r="P160" s="3">
        <v>5.0999999999999996</v>
      </c>
      <c r="Q160" s="3">
        <v>6.6</v>
      </c>
      <c r="R160" s="3">
        <v>0.8</v>
      </c>
      <c r="S160" s="3">
        <v>0</v>
      </c>
      <c r="T160" s="3">
        <v>0</v>
      </c>
      <c r="U160" s="3">
        <v>0</v>
      </c>
    </row>
    <row r="161" spans="1:21">
      <c r="A161" s="3" t="s">
        <v>36</v>
      </c>
      <c r="B161" s="3" t="s">
        <v>37</v>
      </c>
      <c r="C161" s="3">
        <v>20</v>
      </c>
      <c r="D161" s="3">
        <v>1.6</v>
      </c>
      <c r="E161" s="3">
        <v>0.2</v>
      </c>
      <c r="F161" s="3">
        <v>9.8000000000000007</v>
      </c>
      <c r="G161" s="3">
        <v>47.5</v>
      </c>
      <c r="H161" s="3">
        <v>0.03</v>
      </c>
      <c r="I161" s="3">
        <v>0.01</v>
      </c>
      <c r="J161" s="3">
        <v>0</v>
      </c>
      <c r="K161" s="3">
        <v>0</v>
      </c>
      <c r="L161" s="3">
        <v>0</v>
      </c>
      <c r="M161" s="3">
        <v>88.6</v>
      </c>
      <c r="N161" s="3">
        <v>27.2</v>
      </c>
      <c r="O161" s="3">
        <v>4.5999999999999996</v>
      </c>
      <c r="P161" s="3">
        <v>6.8</v>
      </c>
      <c r="Q161" s="3">
        <v>17.8</v>
      </c>
      <c r="R161" s="3">
        <v>0.4</v>
      </c>
      <c r="S161" s="3">
        <v>0.64</v>
      </c>
      <c r="T161" s="3">
        <v>1.2</v>
      </c>
      <c r="U161" s="3">
        <v>2.9</v>
      </c>
    </row>
    <row r="162" spans="1:21">
      <c r="A162" s="3"/>
      <c r="B162" s="2" t="s">
        <v>38</v>
      </c>
      <c r="C162" s="2">
        <f t="shared" ref="C162:U162" si="22">SUM(C159:C161)</f>
        <v>320</v>
      </c>
      <c r="D162" s="2">
        <f t="shared" si="22"/>
        <v>9.6999999999999993</v>
      </c>
      <c r="E162" s="2">
        <f t="shared" si="22"/>
        <v>7</v>
      </c>
      <c r="F162" s="2">
        <f t="shared" si="22"/>
        <v>46.3</v>
      </c>
      <c r="G162" s="2">
        <f t="shared" si="22"/>
        <v>287.60000000000002</v>
      </c>
      <c r="H162" s="2">
        <f t="shared" si="22"/>
        <v>0.09</v>
      </c>
      <c r="I162" s="2">
        <f t="shared" si="22"/>
        <v>6.0000000000000005E-2</v>
      </c>
      <c r="J162" s="2">
        <f t="shared" si="22"/>
        <v>33.659999999999997</v>
      </c>
      <c r="K162" s="2">
        <f t="shared" si="22"/>
        <v>0.19</v>
      </c>
      <c r="L162" s="2">
        <f t="shared" si="22"/>
        <v>0.33999999999999997</v>
      </c>
      <c r="M162" s="2">
        <f t="shared" si="22"/>
        <v>329.49</v>
      </c>
      <c r="N162" s="2">
        <f t="shared" si="22"/>
        <v>84.67</v>
      </c>
      <c r="O162" s="2">
        <f t="shared" si="22"/>
        <v>171.78</v>
      </c>
      <c r="P162" s="2">
        <f t="shared" si="22"/>
        <v>22.77</v>
      </c>
      <c r="Q162" s="2">
        <f t="shared" si="22"/>
        <v>124.72999999999999</v>
      </c>
      <c r="R162" s="2">
        <f t="shared" si="22"/>
        <v>1.9700000000000002</v>
      </c>
      <c r="S162" s="2">
        <f t="shared" si="22"/>
        <v>21.310000000000002</v>
      </c>
      <c r="T162" s="2">
        <f t="shared" si="22"/>
        <v>3.15</v>
      </c>
      <c r="U162" s="2">
        <f t="shared" si="22"/>
        <v>13.26</v>
      </c>
    </row>
    <row r="163" spans="1:21">
      <c r="A163" s="3"/>
      <c r="B163" s="2" t="s">
        <v>39</v>
      </c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</row>
    <row r="164" spans="1:21">
      <c r="A164" s="3" t="s">
        <v>36</v>
      </c>
      <c r="B164" s="3" t="s">
        <v>71</v>
      </c>
      <c r="C164" s="3">
        <v>150</v>
      </c>
      <c r="D164" s="3">
        <v>0.8</v>
      </c>
      <c r="E164" s="3">
        <v>0.2</v>
      </c>
      <c r="F164" s="3">
        <v>15.2</v>
      </c>
      <c r="G164" s="3">
        <v>65</v>
      </c>
      <c r="H164" s="3">
        <v>0.02</v>
      </c>
      <c r="I164" s="3">
        <v>0.02</v>
      </c>
      <c r="J164" s="3">
        <v>0</v>
      </c>
      <c r="K164" s="3">
        <v>0</v>
      </c>
      <c r="L164" s="3">
        <v>3</v>
      </c>
      <c r="M164" s="3">
        <v>9</v>
      </c>
      <c r="N164" s="3">
        <v>180</v>
      </c>
      <c r="O164" s="3">
        <v>10.5</v>
      </c>
      <c r="P164" s="3">
        <v>6</v>
      </c>
      <c r="Q164" s="3">
        <v>10.5</v>
      </c>
      <c r="R164" s="3">
        <v>2.1</v>
      </c>
      <c r="S164" s="3">
        <v>0</v>
      </c>
      <c r="T164" s="3">
        <v>0</v>
      </c>
      <c r="U164" s="3">
        <v>0</v>
      </c>
    </row>
    <row r="165" spans="1:21">
      <c r="A165" s="3"/>
      <c r="B165" s="2" t="s">
        <v>41</v>
      </c>
      <c r="C165" s="2">
        <f>C164</f>
        <v>150</v>
      </c>
      <c r="D165" s="2">
        <f t="shared" ref="D165:U165" si="23">D164</f>
        <v>0.8</v>
      </c>
      <c r="E165" s="2">
        <f t="shared" si="23"/>
        <v>0.2</v>
      </c>
      <c r="F165" s="2">
        <f t="shared" si="23"/>
        <v>15.2</v>
      </c>
      <c r="G165" s="2">
        <f t="shared" si="23"/>
        <v>65</v>
      </c>
      <c r="H165" s="2">
        <f t="shared" si="23"/>
        <v>0.02</v>
      </c>
      <c r="I165" s="2">
        <f t="shared" si="23"/>
        <v>0.02</v>
      </c>
      <c r="J165" s="2">
        <f t="shared" si="23"/>
        <v>0</v>
      </c>
      <c r="K165" s="2">
        <f t="shared" si="23"/>
        <v>0</v>
      </c>
      <c r="L165" s="2">
        <f t="shared" si="23"/>
        <v>3</v>
      </c>
      <c r="M165" s="2">
        <f t="shared" si="23"/>
        <v>9</v>
      </c>
      <c r="N165" s="2">
        <f t="shared" si="23"/>
        <v>180</v>
      </c>
      <c r="O165" s="2">
        <f t="shared" si="23"/>
        <v>10.5</v>
      </c>
      <c r="P165" s="2">
        <f t="shared" si="23"/>
        <v>6</v>
      </c>
      <c r="Q165" s="2">
        <f t="shared" si="23"/>
        <v>10.5</v>
      </c>
      <c r="R165" s="2">
        <f t="shared" si="23"/>
        <v>2.1</v>
      </c>
      <c r="S165" s="2">
        <f t="shared" si="23"/>
        <v>0</v>
      </c>
      <c r="T165" s="2">
        <f t="shared" si="23"/>
        <v>0</v>
      </c>
      <c r="U165" s="2">
        <f t="shared" si="23"/>
        <v>0</v>
      </c>
    </row>
    <row r="166" spans="1:21">
      <c r="A166" s="3"/>
      <c r="B166" s="2" t="s">
        <v>42</v>
      </c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</row>
    <row r="167" spans="1:21" ht="30">
      <c r="A167" s="3" t="s">
        <v>162</v>
      </c>
      <c r="B167" s="17" t="s">
        <v>163</v>
      </c>
      <c r="C167" s="3">
        <v>40</v>
      </c>
      <c r="D167" s="3">
        <v>0.54</v>
      </c>
      <c r="E167" s="3">
        <v>1.79</v>
      </c>
      <c r="F167" s="3">
        <v>3.04</v>
      </c>
      <c r="G167" s="3">
        <v>30.4</v>
      </c>
      <c r="H167" s="3">
        <v>0.01</v>
      </c>
      <c r="I167" s="3">
        <v>0.01</v>
      </c>
      <c r="J167" s="3">
        <v>0.46</v>
      </c>
      <c r="K167" s="3">
        <v>0</v>
      </c>
      <c r="L167" s="3">
        <v>2</v>
      </c>
      <c r="M167" s="3">
        <v>52</v>
      </c>
      <c r="N167" s="3">
        <v>91</v>
      </c>
      <c r="O167" s="3">
        <v>12</v>
      </c>
      <c r="P167" s="3">
        <v>7</v>
      </c>
      <c r="Q167" s="3">
        <v>14</v>
      </c>
      <c r="R167" s="3">
        <v>0.5</v>
      </c>
      <c r="S167" s="3">
        <v>7.99</v>
      </c>
      <c r="T167" s="3">
        <v>0.2</v>
      </c>
      <c r="U167" s="3">
        <v>7.6</v>
      </c>
    </row>
    <row r="168" spans="1:21">
      <c r="A168" s="3" t="s">
        <v>110</v>
      </c>
      <c r="B168" s="3" t="s">
        <v>111</v>
      </c>
      <c r="C168" s="3">
        <v>150</v>
      </c>
      <c r="D168" s="3">
        <v>3.6</v>
      </c>
      <c r="E168" s="3">
        <v>4.3</v>
      </c>
      <c r="F168" s="3">
        <v>10.199999999999999</v>
      </c>
      <c r="G168" s="3">
        <v>94.2</v>
      </c>
      <c r="H168" s="3">
        <v>0.05</v>
      </c>
      <c r="I168" s="3">
        <v>0.04</v>
      </c>
      <c r="J168" s="3">
        <v>77.95</v>
      </c>
      <c r="K168" s="3">
        <v>0</v>
      </c>
      <c r="L168" s="3">
        <v>4.16</v>
      </c>
      <c r="M168" s="3">
        <v>147.6</v>
      </c>
      <c r="N168" s="3">
        <v>251.22</v>
      </c>
      <c r="O168" s="3">
        <v>15.81</v>
      </c>
      <c r="P168" s="3">
        <v>14.78</v>
      </c>
      <c r="Q168" s="3">
        <v>38.54</v>
      </c>
      <c r="R168" s="3">
        <v>0.53</v>
      </c>
      <c r="S168" s="3">
        <v>12.45</v>
      </c>
      <c r="T168" s="3">
        <v>0.56000000000000005</v>
      </c>
      <c r="U168" s="3">
        <v>21.21</v>
      </c>
    </row>
    <row r="169" spans="1:21">
      <c r="A169" s="3" t="s">
        <v>112</v>
      </c>
      <c r="B169" s="3" t="s">
        <v>113</v>
      </c>
      <c r="C169" s="3">
        <v>150</v>
      </c>
      <c r="D169" s="3">
        <v>17.7</v>
      </c>
      <c r="E169" s="3">
        <v>18</v>
      </c>
      <c r="F169" s="3">
        <v>19.8</v>
      </c>
      <c r="G169" s="3">
        <v>312.2</v>
      </c>
      <c r="H169" s="3">
        <v>0.15</v>
      </c>
      <c r="I169" s="3">
        <v>0.19</v>
      </c>
      <c r="J169" s="3">
        <v>36.29</v>
      </c>
      <c r="K169" s="3">
        <v>0.14000000000000001</v>
      </c>
      <c r="L169" s="3">
        <v>9.9</v>
      </c>
      <c r="M169" s="3">
        <v>279.43</v>
      </c>
      <c r="N169" s="3">
        <v>818.72</v>
      </c>
      <c r="O169" s="3">
        <v>22.83</v>
      </c>
      <c r="P169" s="3">
        <v>42.22</v>
      </c>
      <c r="Q169" s="3">
        <v>209</v>
      </c>
      <c r="R169" s="3">
        <v>3.1</v>
      </c>
      <c r="S169" s="3">
        <v>42.84</v>
      </c>
      <c r="T169" s="3">
        <v>1.67</v>
      </c>
      <c r="U169" s="3">
        <v>91.91</v>
      </c>
    </row>
    <row r="170" spans="1:21">
      <c r="A170" s="3" t="s">
        <v>44</v>
      </c>
      <c r="B170" s="3" t="s">
        <v>45</v>
      </c>
      <c r="C170" s="3">
        <v>150</v>
      </c>
      <c r="D170" s="3">
        <v>0.4</v>
      </c>
      <c r="E170" s="3">
        <v>0</v>
      </c>
      <c r="F170" s="3">
        <v>14.8</v>
      </c>
      <c r="G170" s="3">
        <v>60.7</v>
      </c>
      <c r="H170" s="3">
        <v>0</v>
      </c>
      <c r="I170" s="3">
        <v>0</v>
      </c>
      <c r="J170" s="3">
        <v>11.25</v>
      </c>
      <c r="K170" s="3">
        <v>0</v>
      </c>
      <c r="L170" s="3">
        <v>0.02</v>
      </c>
      <c r="M170" s="3">
        <v>0.04</v>
      </c>
      <c r="N170" s="3">
        <v>0.13</v>
      </c>
      <c r="O170" s="3">
        <v>81.06</v>
      </c>
      <c r="P170" s="3">
        <v>1.58</v>
      </c>
      <c r="Q170" s="3">
        <v>3.23</v>
      </c>
      <c r="R170" s="3">
        <v>0.06</v>
      </c>
      <c r="S170" s="3">
        <v>0</v>
      </c>
      <c r="T170" s="3">
        <v>0</v>
      </c>
      <c r="U170" s="3">
        <v>0</v>
      </c>
    </row>
    <row r="171" spans="1:21" ht="15" customHeight="1">
      <c r="A171" s="3" t="s">
        <v>36</v>
      </c>
      <c r="B171" s="3" t="s">
        <v>46</v>
      </c>
      <c r="C171" s="3">
        <v>20</v>
      </c>
      <c r="D171" s="3">
        <v>1.5</v>
      </c>
      <c r="E171" s="3">
        <v>0.2</v>
      </c>
      <c r="F171" s="3">
        <v>9.8000000000000007</v>
      </c>
      <c r="G171" s="3">
        <v>46.9</v>
      </c>
      <c r="H171" s="3">
        <v>0.02</v>
      </c>
      <c r="I171" s="3">
        <v>0.01</v>
      </c>
      <c r="J171" s="3">
        <v>0</v>
      </c>
      <c r="K171" s="3">
        <v>0</v>
      </c>
      <c r="L171" s="3">
        <v>0</v>
      </c>
      <c r="M171" s="3">
        <v>99.8</v>
      </c>
      <c r="N171" s="3">
        <v>18.600000000000001</v>
      </c>
      <c r="O171" s="3">
        <v>4</v>
      </c>
      <c r="P171" s="3">
        <v>2.8</v>
      </c>
      <c r="Q171" s="3">
        <v>13</v>
      </c>
      <c r="R171" s="3">
        <v>0.22</v>
      </c>
      <c r="S171" s="3">
        <v>0.64</v>
      </c>
      <c r="T171" s="3">
        <v>1.2</v>
      </c>
      <c r="U171" s="3">
        <v>2.9</v>
      </c>
    </row>
    <row r="172" spans="1:21">
      <c r="A172" s="3" t="s">
        <v>36</v>
      </c>
      <c r="B172" s="3" t="s">
        <v>47</v>
      </c>
      <c r="C172" s="3">
        <v>20</v>
      </c>
      <c r="D172" s="3">
        <v>1.3</v>
      </c>
      <c r="E172" s="3">
        <v>0.2</v>
      </c>
      <c r="F172" s="3">
        <v>6.7</v>
      </c>
      <c r="G172" s="3">
        <v>34.200000000000003</v>
      </c>
      <c r="H172" s="3">
        <v>0.04</v>
      </c>
      <c r="I172" s="3">
        <v>0.02</v>
      </c>
      <c r="J172" s="3">
        <v>0</v>
      </c>
      <c r="K172" s="3">
        <v>0</v>
      </c>
      <c r="L172" s="3">
        <v>0</v>
      </c>
      <c r="M172" s="3">
        <v>122</v>
      </c>
      <c r="N172" s="3">
        <v>49</v>
      </c>
      <c r="O172" s="3">
        <v>7</v>
      </c>
      <c r="P172" s="3">
        <v>9.4</v>
      </c>
      <c r="Q172" s="3">
        <v>31.6</v>
      </c>
      <c r="R172" s="3">
        <v>0.78</v>
      </c>
      <c r="S172" s="3">
        <v>0</v>
      </c>
      <c r="T172" s="3">
        <v>6.18</v>
      </c>
      <c r="U172" s="3">
        <v>0</v>
      </c>
    </row>
    <row r="173" spans="1:21">
      <c r="A173" s="3"/>
      <c r="B173" s="2" t="s">
        <v>48</v>
      </c>
      <c r="C173" s="2">
        <f>SUM(C167:C172)</f>
        <v>530</v>
      </c>
      <c r="D173" s="2">
        <f t="shared" ref="D173:U173" si="24">SUM(D167:D172)</f>
        <v>25.04</v>
      </c>
      <c r="E173" s="2">
        <f t="shared" si="24"/>
        <v>24.49</v>
      </c>
      <c r="F173" s="2">
        <f t="shared" si="24"/>
        <v>64.34</v>
      </c>
      <c r="G173" s="2">
        <f t="shared" si="24"/>
        <v>578.6</v>
      </c>
      <c r="H173" s="2">
        <f t="shared" si="24"/>
        <v>0.26999999999999996</v>
      </c>
      <c r="I173" s="2">
        <f t="shared" si="24"/>
        <v>0.27</v>
      </c>
      <c r="J173" s="2">
        <f t="shared" si="24"/>
        <v>125.94999999999999</v>
      </c>
      <c r="K173" s="2">
        <f t="shared" si="24"/>
        <v>0.14000000000000001</v>
      </c>
      <c r="L173" s="2">
        <f t="shared" si="24"/>
        <v>16.080000000000002</v>
      </c>
      <c r="M173" s="2">
        <f t="shared" si="24"/>
        <v>700.87</v>
      </c>
      <c r="N173" s="2">
        <f t="shared" si="24"/>
        <v>1228.67</v>
      </c>
      <c r="O173" s="2">
        <f t="shared" si="24"/>
        <v>142.69999999999999</v>
      </c>
      <c r="P173" s="2">
        <f t="shared" si="24"/>
        <v>77.78</v>
      </c>
      <c r="Q173" s="2">
        <f t="shared" si="24"/>
        <v>309.37000000000006</v>
      </c>
      <c r="R173" s="2">
        <f t="shared" si="24"/>
        <v>5.1899999999999995</v>
      </c>
      <c r="S173" s="2">
        <f t="shared" si="24"/>
        <v>63.92</v>
      </c>
      <c r="T173" s="2">
        <f t="shared" si="24"/>
        <v>9.8099999999999987</v>
      </c>
      <c r="U173" s="2">
        <f t="shared" si="24"/>
        <v>123.62</v>
      </c>
    </row>
    <row r="174" spans="1:21">
      <c r="A174" s="3"/>
      <c r="B174" s="2" t="s">
        <v>49</v>
      </c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</row>
    <row r="175" spans="1:21">
      <c r="A175" s="3" t="s">
        <v>98</v>
      </c>
      <c r="B175" s="9" t="s">
        <v>135</v>
      </c>
      <c r="C175" s="3">
        <v>150</v>
      </c>
      <c r="D175" s="3">
        <v>6.2</v>
      </c>
      <c r="E175" s="3">
        <v>3.7</v>
      </c>
      <c r="F175" s="3">
        <v>27.8</v>
      </c>
      <c r="G175" s="3">
        <v>169.4</v>
      </c>
      <c r="H175" s="3">
        <v>0.05</v>
      </c>
      <c r="I175" s="3">
        <v>0.09</v>
      </c>
      <c r="J175" s="3">
        <v>13.5</v>
      </c>
      <c r="K175" s="3">
        <v>0</v>
      </c>
      <c r="L175" s="3">
        <v>0.24</v>
      </c>
      <c r="M175" s="3">
        <v>121.43</v>
      </c>
      <c r="N175" s="3">
        <v>167.12</v>
      </c>
      <c r="O175" s="3">
        <v>152.21</v>
      </c>
      <c r="P175" s="3">
        <v>18.190000000000001</v>
      </c>
      <c r="Q175" s="3">
        <v>121.64</v>
      </c>
      <c r="R175" s="3">
        <v>0.38</v>
      </c>
      <c r="S175" s="3">
        <v>13.5</v>
      </c>
      <c r="T175" s="3">
        <v>1.32</v>
      </c>
      <c r="U175" s="3">
        <v>24</v>
      </c>
    </row>
    <row r="176" spans="1:21">
      <c r="A176" s="3" t="s">
        <v>90</v>
      </c>
      <c r="B176" s="3" t="s">
        <v>91</v>
      </c>
      <c r="C176" s="3">
        <v>150</v>
      </c>
      <c r="D176" s="3">
        <v>0.1</v>
      </c>
      <c r="E176" s="3">
        <v>0</v>
      </c>
      <c r="F176" s="3">
        <v>4.8</v>
      </c>
      <c r="G176" s="3">
        <v>19.600000000000001</v>
      </c>
      <c r="H176" s="3">
        <v>0</v>
      </c>
      <c r="I176" s="3">
        <v>0</v>
      </c>
      <c r="J176" s="3">
        <v>0.11</v>
      </c>
      <c r="K176" s="3">
        <v>0</v>
      </c>
      <c r="L176" s="3">
        <v>0.02</v>
      </c>
      <c r="M176" s="3">
        <v>0.27</v>
      </c>
      <c r="N176" s="3">
        <v>7.85</v>
      </c>
      <c r="O176" s="3">
        <v>47.93</v>
      </c>
      <c r="P176" s="3">
        <v>1.44</v>
      </c>
      <c r="Q176" s="3">
        <v>2.69</v>
      </c>
      <c r="R176" s="3">
        <v>0.28000000000000003</v>
      </c>
      <c r="S176" s="3">
        <v>0</v>
      </c>
      <c r="T176" s="3">
        <v>0</v>
      </c>
      <c r="U176" s="3">
        <v>0</v>
      </c>
    </row>
    <row r="177" spans="1:21">
      <c r="A177" s="3" t="s">
        <v>69</v>
      </c>
      <c r="B177" s="3" t="s">
        <v>70</v>
      </c>
      <c r="C177" s="3">
        <v>50</v>
      </c>
      <c r="D177" s="3">
        <v>3.9</v>
      </c>
      <c r="E177" s="3">
        <v>3.4</v>
      </c>
      <c r="F177" s="3">
        <v>25.4</v>
      </c>
      <c r="G177" s="3">
        <v>147.4</v>
      </c>
      <c r="H177" s="3">
        <v>0.05</v>
      </c>
      <c r="I177" s="3">
        <v>0.03</v>
      </c>
      <c r="J177" s="3">
        <v>15.93</v>
      </c>
      <c r="K177" s="3">
        <v>0.12</v>
      </c>
      <c r="L177" s="3">
        <v>0</v>
      </c>
      <c r="M177" s="3">
        <v>200.57</v>
      </c>
      <c r="N177" s="3">
        <v>42.12</v>
      </c>
      <c r="O177" s="3">
        <v>14.69</v>
      </c>
      <c r="P177" s="3">
        <v>5.43</v>
      </c>
      <c r="Q177" s="3">
        <v>34.11</v>
      </c>
      <c r="R177" s="3">
        <v>0.47</v>
      </c>
      <c r="S177" s="3">
        <v>27.8</v>
      </c>
      <c r="T177" s="3">
        <v>2.63</v>
      </c>
      <c r="U177" s="3">
        <v>9.19</v>
      </c>
    </row>
    <row r="178" spans="1:21">
      <c r="A178" s="3" t="s">
        <v>36</v>
      </c>
      <c r="B178" s="3" t="s">
        <v>46</v>
      </c>
      <c r="C178" s="3">
        <v>20</v>
      </c>
      <c r="D178" s="3">
        <v>1.5</v>
      </c>
      <c r="E178" s="3">
        <v>0.2</v>
      </c>
      <c r="F178" s="3">
        <v>9.8000000000000007</v>
      </c>
      <c r="G178" s="3">
        <v>46.9</v>
      </c>
      <c r="H178" s="3">
        <v>0.02</v>
      </c>
      <c r="I178" s="3">
        <v>0.01</v>
      </c>
      <c r="J178" s="3">
        <v>0</v>
      </c>
      <c r="K178" s="3">
        <v>0</v>
      </c>
      <c r="L178" s="3">
        <v>0</v>
      </c>
      <c r="M178" s="3">
        <v>99.8</v>
      </c>
      <c r="N178" s="3">
        <v>18.600000000000001</v>
      </c>
      <c r="O178" s="3">
        <v>4</v>
      </c>
      <c r="P178" s="3">
        <v>2.8</v>
      </c>
      <c r="Q178" s="3">
        <v>13</v>
      </c>
      <c r="R178" s="3">
        <v>0.22</v>
      </c>
      <c r="S178" s="3">
        <v>0.64</v>
      </c>
      <c r="T178" s="3">
        <v>1.2</v>
      </c>
      <c r="U178" s="3">
        <v>2.9</v>
      </c>
    </row>
    <row r="179" spans="1:21" ht="15.75" customHeight="1">
      <c r="A179" s="3"/>
      <c r="B179" s="2" t="s">
        <v>53</v>
      </c>
      <c r="C179" s="2">
        <f>SUM(C175:C178)</f>
        <v>370</v>
      </c>
      <c r="D179" s="2">
        <f t="shared" ref="D179:U179" si="25">SUM(D175:D178)</f>
        <v>11.7</v>
      </c>
      <c r="E179" s="2">
        <f t="shared" si="25"/>
        <v>7.3</v>
      </c>
      <c r="F179" s="2">
        <f t="shared" si="25"/>
        <v>67.8</v>
      </c>
      <c r="G179" s="2">
        <f t="shared" si="25"/>
        <v>383.29999999999995</v>
      </c>
      <c r="H179" s="2">
        <f t="shared" si="25"/>
        <v>0.12000000000000001</v>
      </c>
      <c r="I179" s="2">
        <f t="shared" si="25"/>
        <v>0.13</v>
      </c>
      <c r="J179" s="2">
        <f t="shared" si="25"/>
        <v>29.54</v>
      </c>
      <c r="K179" s="2">
        <f t="shared" si="25"/>
        <v>0.12</v>
      </c>
      <c r="L179" s="2">
        <f t="shared" si="25"/>
        <v>0.26</v>
      </c>
      <c r="M179" s="2">
        <f t="shared" si="25"/>
        <v>422.07</v>
      </c>
      <c r="N179" s="2">
        <f t="shared" si="25"/>
        <v>235.69</v>
      </c>
      <c r="O179" s="2">
        <f t="shared" si="25"/>
        <v>218.83</v>
      </c>
      <c r="P179" s="2">
        <f t="shared" si="25"/>
        <v>27.860000000000003</v>
      </c>
      <c r="Q179" s="2">
        <f t="shared" si="25"/>
        <v>171.44</v>
      </c>
      <c r="R179" s="2">
        <f t="shared" si="25"/>
        <v>1.3499999999999999</v>
      </c>
      <c r="S179" s="2">
        <f t="shared" si="25"/>
        <v>41.94</v>
      </c>
      <c r="T179" s="2">
        <f t="shared" si="25"/>
        <v>5.15</v>
      </c>
      <c r="U179" s="2">
        <f t="shared" si="25"/>
        <v>36.089999999999996</v>
      </c>
    </row>
    <row r="180" spans="1:21">
      <c r="A180" s="3"/>
      <c r="B180" s="5" t="s">
        <v>54</v>
      </c>
      <c r="C180" s="5">
        <f>C162+C165+C173+C179</f>
        <v>1370</v>
      </c>
      <c r="D180" s="5">
        <f t="shared" ref="D180:U180" si="26">D162+D165+D173+D179</f>
        <v>47.239999999999995</v>
      </c>
      <c r="E180" s="5">
        <f t="shared" si="26"/>
        <v>38.989999999999995</v>
      </c>
      <c r="F180" s="5">
        <f t="shared" si="26"/>
        <v>193.64</v>
      </c>
      <c r="G180" s="5">
        <f t="shared" si="26"/>
        <v>1314.5</v>
      </c>
      <c r="H180" s="5">
        <f t="shared" si="26"/>
        <v>0.49999999999999994</v>
      </c>
      <c r="I180" s="5">
        <f t="shared" si="26"/>
        <v>0.48000000000000004</v>
      </c>
      <c r="J180" s="5">
        <f t="shared" si="26"/>
        <v>189.14999999999998</v>
      </c>
      <c r="K180" s="5">
        <f t="shared" si="26"/>
        <v>0.45</v>
      </c>
      <c r="L180" s="5">
        <f t="shared" si="26"/>
        <v>19.680000000000003</v>
      </c>
      <c r="M180" s="5">
        <f t="shared" si="26"/>
        <v>1461.43</v>
      </c>
      <c r="N180" s="5">
        <f t="shared" si="26"/>
        <v>1729.0300000000002</v>
      </c>
      <c r="O180" s="5">
        <f t="shared" si="26"/>
        <v>543.81000000000006</v>
      </c>
      <c r="P180" s="5">
        <f t="shared" si="26"/>
        <v>134.41</v>
      </c>
      <c r="Q180" s="5">
        <f t="shared" si="26"/>
        <v>616.04</v>
      </c>
      <c r="R180" s="5">
        <f t="shared" si="26"/>
        <v>10.61</v>
      </c>
      <c r="S180" s="5">
        <f t="shared" si="26"/>
        <v>127.17</v>
      </c>
      <c r="T180" s="5">
        <f t="shared" si="26"/>
        <v>18.11</v>
      </c>
      <c r="U180" s="5">
        <f t="shared" si="26"/>
        <v>172.97</v>
      </c>
    </row>
    <row r="182" spans="1:21" ht="15.75">
      <c r="A182" s="33" t="s">
        <v>170</v>
      </c>
      <c r="B182" s="33"/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</row>
    <row r="183" spans="1:21">
      <c r="A183" s="7" t="s">
        <v>0</v>
      </c>
      <c r="B183" s="7" t="s">
        <v>1</v>
      </c>
      <c r="C183" s="7" t="s">
        <v>2</v>
      </c>
      <c r="D183" s="7" t="s">
        <v>3</v>
      </c>
      <c r="E183" s="7" t="s">
        <v>4</v>
      </c>
      <c r="F183" s="7" t="s">
        <v>5</v>
      </c>
      <c r="G183" s="7" t="s">
        <v>6</v>
      </c>
      <c r="H183" s="7" t="s">
        <v>7</v>
      </c>
      <c r="I183" s="7" t="s">
        <v>8</v>
      </c>
      <c r="J183" s="7" t="s">
        <v>9</v>
      </c>
      <c r="K183" s="7" t="s">
        <v>10</v>
      </c>
      <c r="L183" s="7" t="s">
        <v>11</v>
      </c>
      <c r="M183" s="7" t="s">
        <v>12</v>
      </c>
      <c r="N183" s="7" t="s">
        <v>13</v>
      </c>
      <c r="O183" s="7" t="s">
        <v>14</v>
      </c>
      <c r="P183" s="7" t="s">
        <v>15</v>
      </c>
      <c r="Q183" s="7" t="s">
        <v>16</v>
      </c>
      <c r="R183" s="7" t="s">
        <v>17</v>
      </c>
      <c r="S183" s="7" t="s">
        <v>18</v>
      </c>
      <c r="T183" s="7" t="s">
        <v>19</v>
      </c>
      <c r="U183" s="7" t="s">
        <v>20</v>
      </c>
    </row>
    <row r="184" spans="1:21">
      <c r="A184" s="7"/>
      <c r="B184" s="7"/>
      <c r="C184" s="7" t="s">
        <v>21</v>
      </c>
      <c r="D184" s="7" t="s">
        <v>21</v>
      </c>
      <c r="E184" s="7" t="s">
        <v>21</v>
      </c>
      <c r="F184" s="7" t="s">
        <v>21</v>
      </c>
      <c r="G184" s="7" t="s">
        <v>22</v>
      </c>
      <c r="H184" s="7" t="s">
        <v>23</v>
      </c>
      <c r="I184" s="7" t="s">
        <v>23</v>
      </c>
      <c r="J184" s="7" t="s">
        <v>24</v>
      </c>
      <c r="K184" s="7" t="s">
        <v>25</v>
      </c>
      <c r="L184" s="7" t="s">
        <v>23</v>
      </c>
      <c r="M184" s="7" t="s">
        <v>23</v>
      </c>
      <c r="N184" s="7" t="s">
        <v>23</v>
      </c>
      <c r="O184" s="7" t="s">
        <v>23</v>
      </c>
      <c r="P184" s="7" t="s">
        <v>23</v>
      </c>
      <c r="Q184" s="7" t="s">
        <v>23</v>
      </c>
      <c r="R184" s="7" t="s">
        <v>23</v>
      </c>
      <c r="S184" s="7" t="s">
        <v>25</v>
      </c>
      <c r="T184" s="7" t="s">
        <v>25</v>
      </c>
      <c r="U184" s="7" t="s">
        <v>25</v>
      </c>
    </row>
    <row r="185" spans="1:21">
      <c r="A185" s="3"/>
      <c r="B185" s="4" t="s">
        <v>114</v>
      </c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</row>
    <row r="186" spans="1:21">
      <c r="A186" s="3"/>
      <c r="B186" s="2" t="s">
        <v>27</v>
      </c>
      <c r="C186" s="6" t="s">
        <v>132</v>
      </c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</row>
    <row r="187" spans="1:21">
      <c r="A187" s="9" t="s">
        <v>192</v>
      </c>
      <c r="B187" s="9" t="s">
        <v>193</v>
      </c>
      <c r="C187" s="9">
        <v>150</v>
      </c>
      <c r="D187" s="3">
        <v>29.66</v>
      </c>
      <c r="E187" s="22">
        <v>12.58</v>
      </c>
      <c r="F187" s="3">
        <v>21.65</v>
      </c>
      <c r="G187" s="3">
        <v>301.2</v>
      </c>
      <c r="H187" s="3">
        <v>0.06</v>
      </c>
      <c r="I187" s="3">
        <v>0.3</v>
      </c>
      <c r="J187" s="3">
        <v>51.11</v>
      </c>
      <c r="K187" s="3">
        <v>0.16</v>
      </c>
      <c r="L187" s="3">
        <v>0</v>
      </c>
      <c r="M187" s="3">
        <v>181</v>
      </c>
      <c r="N187" s="3">
        <v>159</v>
      </c>
      <c r="O187" s="3">
        <v>223</v>
      </c>
      <c r="P187" s="3">
        <v>32</v>
      </c>
      <c r="Q187" s="3">
        <v>291</v>
      </c>
      <c r="R187" s="3">
        <v>0.8</v>
      </c>
      <c r="S187" s="3">
        <v>28.82</v>
      </c>
      <c r="T187" s="3">
        <v>39</v>
      </c>
      <c r="U187" s="3">
        <v>49.63</v>
      </c>
    </row>
    <row r="188" spans="1:21">
      <c r="A188" s="9" t="s">
        <v>36</v>
      </c>
      <c r="B188" s="9" t="s">
        <v>194</v>
      </c>
      <c r="C188" s="11">
        <v>20</v>
      </c>
      <c r="D188" s="3">
        <v>1.44</v>
      </c>
      <c r="E188" s="3">
        <v>1.7</v>
      </c>
      <c r="F188" s="3">
        <v>11.1</v>
      </c>
      <c r="G188" s="3">
        <v>65.5</v>
      </c>
      <c r="H188" s="3">
        <v>0.01</v>
      </c>
      <c r="I188" s="3">
        <v>0.06</v>
      </c>
      <c r="J188" s="3">
        <v>5.64</v>
      </c>
      <c r="K188" s="3">
        <v>0</v>
      </c>
      <c r="L188" s="3">
        <v>0</v>
      </c>
      <c r="M188" s="3">
        <v>20</v>
      </c>
      <c r="N188" s="3">
        <v>61</v>
      </c>
      <c r="O188" s="3">
        <v>54</v>
      </c>
      <c r="P188" s="3">
        <v>6</v>
      </c>
      <c r="Q188" s="3">
        <v>38</v>
      </c>
      <c r="R188" s="3">
        <v>0</v>
      </c>
      <c r="S188" s="3">
        <v>1.4</v>
      </c>
      <c r="T188" s="3">
        <v>0.5</v>
      </c>
      <c r="U188" s="3">
        <v>7</v>
      </c>
    </row>
    <row r="189" spans="1:21">
      <c r="A189" s="3" t="s">
        <v>34</v>
      </c>
      <c r="B189" s="3" t="s">
        <v>35</v>
      </c>
      <c r="C189" s="3">
        <v>150</v>
      </c>
      <c r="D189" s="3">
        <v>1.1000000000000001</v>
      </c>
      <c r="E189" s="3">
        <v>0.8</v>
      </c>
      <c r="F189" s="3">
        <v>6.4</v>
      </c>
      <c r="G189" s="3">
        <v>37.700000000000003</v>
      </c>
      <c r="H189" s="3">
        <v>0.01</v>
      </c>
      <c r="I189" s="3">
        <v>0.05</v>
      </c>
      <c r="J189" s="3">
        <v>5.0599999999999996</v>
      </c>
      <c r="K189" s="3">
        <v>0</v>
      </c>
      <c r="L189" s="3">
        <v>0.21</v>
      </c>
      <c r="M189" s="3">
        <v>14.52</v>
      </c>
      <c r="N189" s="3">
        <v>53.29</v>
      </c>
      <c r="O189" s="3">
        <v>75.98</v>
      </c>
      <c r="P189" s="3">
        <v>6</v>
      </c>
      <c r="Q189" s="3">
        <v>32.049999999999997</v>
      </c>
      <c r="R189" s="3">
        <v>0.31</v>
      </c>
      <c r="S189" s="3">
        <v>3.38</v>
      </c>
      <c r="T189" s="3">
        <v>0.66</v>
      </c>
      <c r="U189" s="3">
        <v>7.5</v>
      </c>
    </row>
    <row r="190" spans="1:21">
      <c r="A190" s="3" t="s">
        <v>36</v>
      </c>
      <c r="B190" s="3" t="s">
        <v>37</v>
      </c>
      <c r="C190" s="3">
        <v>20</v>
      </c>
      <c r="D190" s="3">
        <v>1.6</v>
      </c>
      <c r="E190" s="3">
        <v>0.2</v>
      </c>
      <c r="F190" s="3">
        <v>9.8000000000000007</v>
      </c>
      <c r="G190" s="3">
        <v>47.5</v>
      </c>
      <c r="H190" s="3">
        <v>0.03</v>
      </c>
      <c r="I190" s="3">
        <v>0.01</v>
      </c>
      <c r="J190" s="3">
        <v>0</v>
      </c>
      <c r="K190" s="3">
        <v>0</v>
      </c>
      <c r="L190" s="3">
        <v>0</v>
      </c>
      <c r="M190" s="3">
        <v>88.6</v>
      </c>
      <c r="N190" s="3">
        <v>27.2</v>
      </c>
      <c r="O190" s="3">
        <v>4.5999999999999996</v>
      </c>
      <c r="P190" s="3">
        <v>6.8</v>
      </c>
      <c r="Q190" s="3">
        <v>17.8</v>
      </c>
      <c r="R190" s="3">
        <v>0.4</v>
      </c>
      <c r="S190" s="3">
        <v>0.64</v>
      </c>
      <c r="T190" s="3">
        <v>1.2</v>
      </c>
      <c r="U190" s="3">
        <v>2.9</v>
      </c>
    </row>
    <row r="191" spans="1:21">
      <c r="A191" s="3"/>
      <c r="B191" s="2" t="s">
        <v>38</v>
      </c>
      <c r="C191" s="2">
        <f t="shared" ref="C191:U191" si="27">SUM(C187:C190)</f>
        <v>340</v>
      </c>
      <c r="D191" s="2">
        <f t="shared" si="27"/>
        <v>33.800000000000004</v>
      </c>
      <c r="E191" s="2">
        <f t="shared" si="27"/>
        <v>15.28</v>
      </c>
      <c r="F191" s="2">
        <f t="shared" si="27"/>
        <v>48.95</v>
      </c>
      <c r="G191" s="2">
        <f t="shared" si="27"/>
        <v>451.9</v>
      </c>
      <c r="H191" s="2">
        <f t="shared" si="27"/>
        <v>0.10999999999999999</v>
      </c>
      <c r="I191" s="2">
        <f t="shared" si="27"/>
        <v>0.42</v>
      </c>
      <c r="J191" s="2">
        <f t="shared" si="27"/>
        <v>61.81</v>
      </c>
      <c r="K191" s="2">
        <f t="shared" si="27"/>
        <v>0.16</v>
      </c>
      <c r="L191" s="2">
        <f t="shared" si="27"/>
        <v>0.21</v>
      </c>
      <c r="M191" s="2">
        <f t="shared" si="27"/>
        <v>304.12</v>
      </c>
      <c r="N191" s="2">
        <f t="shared" si="27"/>
        <v>300.49</v>
      </c>
      <c r="O191" s="2">
        <f t="shared" si="27"/>
        <v>357.58000000000004</v>
      </c>
      <c r="P191" s="2">
        <f t="shared" si="27"/>
        <v>50.8</v>
      </c>
      <c r="Q191" s="2">
        <f t="shared" si="27"/>
        <v>378.85</v>
      </c>
      <c r="R191" s="2">
        <f t="shared" si="27"/>
        <v>1.5100000000000002</v>
      </c>
      <c r="S191" s="2">
        <f t="shared" si="27"/>
        <v>34.24</v>
      </c>
      <c r="T191" s="2">
        <f t="shared" si="27"/>
        <v>41.36</v>
      </c>
      <c r="U191" s="2">
        <f t="shared" si="27"/>
        <v>67.03</v>
      </c>
    </row>
    <row r="192" spans="1:21">
      <c r="A192" s="3"/>
      <c r="B192" s="2" t="s">
        <v>39</v>
      </c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</row>
    <row r="193" spans="1:21">
      <c r="A193" s="3" t="s">
        <v>36</v>
      </c>
      <c r="B193" s="3" t="s">
        <v>40</v>
      </c>
      <c r="C193" s="3">
        <v>150</v>
      </c>
      <c r="D193" s="3">
        <v>4.4000000000000004</v>
      </c>
      <c r="E193" s="3">
        <v>3.8</v>
      </c>
      <c r="F193" s="3">
        <v>7.2</v>
      </c>
      <c r="G193" s="3">
        <v>80</v>
      </c>
      <c r="H193" s="3">
        <v>0.06</v>
      </c>
      <c r="I193" s="3">
        <v>0.23</v>
      </c>
      <c r="J193" s="3">
        <v>33</v>
      </c>
      <c r="K193" s="3">
        <v>0</v>
      </c>
      <c r="L193" s="3">
        <v>1.95</v>
      </c>
      <c r="M193" s="3">
        <v>75</v>
      </c>
      <c r="N193" s="3">
        <v>219</v>
      </c>
      <c r="O193" s="3">
        <v>180</v>
      </c>
      <c r="P193" s="3">
        <v>21</v>
      </c>
      <c r="Q193" s="3">
        <v>135</v>
      </c>
      <c r="R193" s="3">
        <v>0.15</v>
      </c>
      <c r="S193" s="3">
        <v>13.5</v>
      </c>
      <c r="T193" s="3">
        <v>3</v>
      </c>
      <c r="U193" s="3">
        <v>30</v>
      </c>
    </row>
    <row r="194" spans="1:21">
      <c r="A194" s="3"/>
      <c r="B194" s="2" t="s">
        <v>41</v>
      </c>
      <c r="C194" s="2">
        <v>150</v>
      </c>
      <c r="D194" s="2">
        <v>4.4000000000000004</v>
      </c>
      <c r="E194" s="2">
        <v>3.8</v>
      </c>
      <c r="F194" s="2">
        <v>7.2</v>
      </c>
      <c r="G194" s="2">
        <v>80</v>
      </c>
      <c r="H194" s="2">
        <v>0.06</v>
      </c>
      <c r="I194" s="2">
        <v>0.23</v>
      </c>
      <c r="J194" s="2">
        <v>33</v>
      </c>
      <c r="K194" s="2">
        <v>0</v>
      </c>
      <c r="L194" s="2">
        <v>1.95</v>
      </c>
      <c r="M194" s="2">
        <v>75</v>
      </c>
      <c r="N194" s="2">
        <v>219</v>
      </c>
      <c r="O194" s="2">
        <v>180</v>
      </c>
      <c r="P194" s="2">
        <v>21</v>
      </c>
      <c r="Q194" s="2">
        <v>135</v>
      </c>
      <c r="R194" s="2">
        <v>0.15</v>
      </c>
      <c r="S194" s="2">
        <v>13.5</v>
      </c>
      <c r="T194" s="2">
        <v>3</v>
      </c>
      <c r="U194" s="2">
        <v>30</v>
      </c>
    </row>
    <row r="195" spans="1:21">
      <c r="A195" s="3"/>
      <c r="B195" s="2" t="s">
        <v>42</v>
      </c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</row>
    <row r="196" spans="1:21" ht="30">
      <c r="A196" s="9" t="s">
        <v>201</v>
      </c>
      <c r="B196" s="17" t="s">
        <v>202</v>
      </c>
      <c r="C196" s="3">
        <v>40</v>
      </c>
      <c r="D196" s="3">
        <v>0.54</v>
      </c>
      <c r="E196" s="3">
        <v>4.0599999999999996</v>
      </c>
      <c r="F196" s="3">
        <v>2.4</v>
      </c>
      <c r="G196" s="3">
        <v>48.4</v>
      </c>
      <c r="H196" s="3">
        <v>0</v>
      </c>
      <c r="I196" s="3">
        <v>0.01</v>
      </c>
      <c r="J196" s="3">
        <v>96.65</v>
      </c>
      <c r="K196" s="3">
        <v>0</v>
      </c>
      <c r="L196" s="3">
        <v>4</v>
      </c>
      <c r="M196" s="3">
        <v>44</v>
      </c>
      <c r="N196" s="3">
        <v>88</v>
      </c>
      <c r="O196" s="3">
        <v>14</v>
      </c>
      <c r="P196" s="3">
        <v>7</v>
      </c>
      <c r="Q196" s="3">
        <v>11</v>
      </c>
      <c r="R196" s="3">
        <v>0.3</v>
      </c>
      <c r="S196" s="3">
        <v>6.57</v>
      </c>
      <c r="T196" s="3">
        <v>0.1</v>
      </c>
      <c r="U196" s="3">
        <v>7.32</v>
      </c>
    </row>
    <row r="197" spans="1:21">
      <c r="A197" s="3" t="s">
        <v>115</v>
      </c>
      <c r="B197" s="3" t="s">
        <v>116</v>
      </c>
      <c r="C197" s="3">
        <v>150</v>
      </c>
      <c r="D197" s="3">
        <v>3.5</v>
      </c>
      <c r="E197" s="3">
        <v>2.5</v>
      </c>
      <c r="F197" s="3">
        <v>8.5</v>
      </c>
      <c r="G197" s="3">
        <v>70.2</v>
      </c>
      <c r="H197" s="3">
        <v>0.04</v>
      </c>
      <c r="I197" s="3">
        <v>0.03</v>
      </c>
      <c r="J197" s="3">
        <v>76.069999999999993</v>
      </c>
      <c r="K197" s="3">
        <v>0.04</v>
      </c>
      <c r="L197" s="3">
        <v>2.77</v>
      </c>
      <c r="M197" s="3">
        <v>43.51</v>
      </c>
      <c r="N197" s="3">
        <v>166.59</v>
      </c>
      <c r="O197" s="3">
        <v>9.9600000000000009</v>
      </c>
      <c r="P197" s="3">
        <v>9.56</v>
      </c>
      <c r="Q197" s="3">
        <v>26.98</v>
      </c>
      <c r="R197" s="3">
        <v>0.41</v>
      </c>
      <c r="S197" s="3">
        <v>7.71</v>
      </c>
      <c r="T197" s="3">
        <v>0.71</v>
      </c>
      <c r="U197" s="3">
        <v>15.92</v>
      </c>
    </row>
    <row r="198" spans="1:21">
      <c r="A198" s="3" t="s">
        <v>117</v>
      </c>
      <c r="B198" s="3" t="s">
        <v>118</v>
      </c>
      <c r="C198" s="9" t="s">
        <v>161</v>
      </c>
      <c r="D198" s="3">
        <v>20.399999999999999</v>
      </c>
      <c r="E198" s="3">
        <v>6.1</v>
      </c>
      <c r="F198" s="3">
        <v>24.9</v>
      </c>
      <c r="G198" s="3">
        <v>236</v>
      </c>
      <c r="H198" s="3">
        <v>7.0000000000000007E-2</v>
      </c>
      <c r="I198" s="3">
        <v>0.06</v>
      </c>
      <c r="J198" s="3">
        <v>110.25</v>
      </c>
      <c r="K198" s="3">
        <v>0</v>
      </c>
      <c r="L198" s="3">
        <v>1.77</v>
      </c>
      <c r="M198" s="3">
        <v>218.15</v>
      </c>
      <c r="N198" s="3">
        <v>287.44</v>
      </c>
      <c r="O198" s="3">
        <v>56.56</v>
      </c>
      <c r="P198" s="3">
        <v>81.25</v>
      </c>
      <c r="Q198" s="3">
        <v>175.13</v>
      </c>
      <c r="R198" s="3">
        <v>1.51</v>
      </c>
      <c r="S198" s="3">
        <v>29.83</v>
      </c>
      <c r="T198" s="3">
        <v>20.65</v>
      </c>
      <c r="U198" s="3">
        <v>126.99</v>
      </c>
    </row>
    <row r="199" spans="1:21" ht="14.25" customHeight="1">
      <c r="A199" s="3" t="s">
        <v>65</v>
      </c>
      <c r="B199" s="3" t="s">
        <v>66</v>
      </c>
      <c r="C199" s="3">
        <v>150</v>
      </c>
      <c r="D199" s="3">
        <v>0.1</v>
      </c>
      <c r="E199" s="3">
        <v>0</v>
      </c>
      <c r="F199" s="3">
        <v>6</v>
      </c>
      <c r="G199" s="3">
        <v>24.8</v>
      </c>
      <c r="H199" s="3">
        <v>0</v>
      </c>
      <c r="I199" s="3">
        <v>0</v>
      </c>
      <c r="J199" s="3">
        <v>0.79</v>
      </c>
      <c r="K199" s="3">
        <v>0</v>
      </c>
      <c r="L199" s="3">
        <v>3.96</v>
      </c>
      <c r="M199" s="3">
        <v>1.67</v>
      </c>
      <c r="N199" s="3">
        <v>27.11</v>
      </c>
      <c r="O199" s="3">
        <v>55.85</v>
      </c>
      <c r="P199" s="3">
        <v>1.87</v>
      </c>
      <c r="Q199" s="3">
        <v>3.3</v>
      </c>
      <c r="R199" s="3">
        <v>0.06</v>
      </c>
      <c r="S199" s="3">
        <v>0.33</v>
      </c>
      <c r="T199" s="3">
        <v>7.0000000000000007E-2</v>
      </c>
      <c r="U199" s="3">
        <v>2.81</v>
      </c>
    </row>
    <row r="200" spans="1:21">
      <c r="A200" s="3" t="s">
        <v>36</v>
      </c>
      <c r="B200" s="3" t="s">
        <v>46</v>
      </c>
      <c r="C200" s="3">
        <v>20</v>
      </c>
      <c r="D200" s="3">
        <v>1.5</v>
      </c>
      <c r="E200" s="3">
        <v>0.2</v>
      </c>
      <c r="F200" s="3">
        <v>9.8000000000000007</v>
      </c>
      <c r="G200" s="3">
        <v>46.9</v>
      </c>
      <c r="H200" s="3">
        <v>0.02</v>
      </c>
      <c r="I200" s="3">
        <v>0.01</v>
      </c>
      <c r="J200" s="3">
        <v>0</v>
      </c>
      <c r="K200" s="3">
        <v>0</v>
      </c>
      <c r="L200" s="3">
        <v>0</v>
      </c>
      <c r="M200" s="3">
        <v>99.8</v>
      </c>
      <c r="N200" s="3">
        <v>18.600000000000001</v>
      </c>
      <c r="O200" s="3">
        <v>4</v>
      </c>
      <c r="P200" s="3">
        <v>2.8</v>
      </c>
      <c r="Q200" s="3">
        <v>13</v>
      </c>
      <c r="R200" s="3">
        <v>0.22</v>
      </c>
      <c r="S200" s="3">
        <v>0.64</v>
      </c>
      <c r="T200" s="3">
        <v>1.2</v>
      </c>
      <c r="U200" s="3">
        <v>2.9</v>
      </c>
    </row>
    <row r="201" spans="1:21">
      <c r="A201" s="3" t="s">
        <v>36</v>
      </c>
      <c r="B201" s="3" t="s">
        <v>47</v>
      </c>
      <c r="C201" s="3">
        <v>20</v>
      </c>
      <c r="D201" s="3">
        <v>1.3</v>
      </c>
      <c r="E201" s="3">
        <v>0.2</v>
      </c>
      <c r="F201" s="3">
        <v>6.7</v>
      </c>
      <c r="G201" s="3">
        <v>34.200000000000003</v>
      </c>
      <c r="H201" s="3">
        <v>0.04</v>
      </c>
      <c r="I201" s="3">
        <v>0.02</v>
      </c>
      <c r="J201" s="3">
        <v>0</v>
      </c>
      <c r="K201" s="3">
        <v>0</v>
      </c>
      <c r="L201" s="3">
        <v>0</v>
      </c>
      <c r="M201" s="3">
        <v>122</v>
      </c>
      <c r="N201" s="3">
        <v>49</v>
      </c>
      <c r="O201" s="3">
        <v>7</v>
      </c>
      <c r="P201" s="3">
        <v>9.4</v>
      </c>
      <c r="Q201" s="3">
        <v>31.6</v>
      </c>
      <c r="R201" s="3">
        <v>0.78</v>
      </c>
      <c r="S201" s="3">
        <v>0</v>
      </c>
      <c r="T201" s="3">
        <v>6.18</v>
      </c>
      <c r="U201" s="3">
        <v>0</v>
      </c>
    </row>
    <row r="202" spans="1:21">
      <c r="A202" s="3"/>
      <c r="B202" s="2" t="s">
        <v>48</v>
      </c>
      <c r="C202" s="2">
        <v>530</v>
      </c>
      <c r="D202" s="2">
        <f>SUM(D196:D201)</f>
        <v>27.34</v>
      </c>
      <c r="E202" s="2">
        <f t="shared" ref="E202:U202" si="28">SUM(E196:E201)</f>
        <v>13.059999999999999</v>
      </c>
      <c r="F202" s="2">
        <f t="shared" si="28"/>
        <v>58.3</v>
      </c>
      <c r="G202" s="2">
        <f t="shared" si="28"/>
        <v>460.5</v>
      </c>
      <c r="H202" s="2">
        <f t="shared" si="28"/>
        <v>0.17</v>
      </c>
      <c r="I202" s="2">
        <f t="shared" si="28"/>
        <v>0.13</v>
      </c>
      <c r="J202" s="2">
        <f t="shared" si="28"/>
        <v>283.76000000000005</v>
      </c>
      <c r="K202" s="2">
        <f t="shared" si="28"/>
        <v>0.04</v>
      </c>
      <c r="L202" s="2">
        <f t="shared" si="28"/>
        <v>12.5</v>
      </c>
      <c r="M202" s="2">
        <f t="shared" si="28"/>
        <v>529.13</v>
      </c>
      <c r="N202" s="2">
        <f t="shared" si="28"/>
        <v>636.74</v>
      </c>
      <c r="O202" s="2">
        <f t="shared" si="28"/>
        <v>147.37</v>
      </c>
      <c r="P202" s="2">
        <f t="shared" si="28"/>
        <v>111.88000000000001</v>
      </c>
      <c r="Q202" s="2">
        <f t="shared" si="28"/>
        <v>261.01000000000005</v>
      </c>
      <c r="R202" s="2">
        <f t="shared" si="28"/>
        <v>3.2800000000000002</v>
      </c>
      <c r="S202" s="2">
        <f t="shared" si="28"/>
        <v>45.08</v>
      </c>
      <c r="T202" s="2">
        <f t="shared" si="28"/>
        <v>28.909999999999997</v>
      </c>
      <c r="U202" s="2">
        <f t="shared" si="28"/>
        <v>155.94</v>
      </c>
    </row>
    <row r="203" spans="1:21">
      <c r="A203" s="3"/>
      <c r="B203" s="2" t="s">
        <v>49</v>
      </c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</row>
    <row r="204" spans="1:21">
      <c r="A204" s="3" t="s">
        <v>107</v>
      </c>
      <c r="B204" s="3" t="s">
        <v>108</v>
      </c>
      <c r="C204" s="3">
        <v>150</v>
      </c>
      <c r="D204" s="3">
        <v>6.1</v>
      </c>
      <c r="E204" s="3">
        <v>6.9</v>
      </c>
      <c r="F204" s="3">
        <v>29</v>
      </c>
      <c r="G204" s="3">
        <v>202.7</v>
      </c>
      <c r="H204" s="3">
        <v>0.1</v>
      </c>
      <c r="I204" s="3">
        <v>0.13</v>
      </c>
      <c r="J204" s="3">
        <v>30.74</v>
      </c>
      <c r="K204" s="3">
        <v>0.1</v>
      </c>
      <c r="L204" s="3">
        <v>0.41</v>
      </c>
      <c r="M204" s="3">
        <v>256.57</v>
      </c>
      <c r="N204" s="3">
        <v>169.91</v>
      </c>
      <c r="O204" s="3">
        <v>113.68</v>
      </c>
      <c r="P204" s="3">
        <v>29.4</v>
      </c>
      <c r="Q204" s="3">
        <v>154.74</v>
      </c>
      <c r="R204" s="3">
        <v>1.64</v>
      </c>
      <c r="S204" s="3">
        <v>37.159999999999997</v>
      </c>
      <c r="T204" s="3">
        <v>24.8</v>
      </c>
      <c r="U204" s="3">
        <v>16.11</v>
      </c>
    </row>
    <row r="205" spans="1:21">
      <c r="A205" s="3" t="s">
        <v>75</v>
      </c>
      <c r="B205" s="3" t="s">
        <v>76</v>
      </c>
      <c r="C205" s="3">
        <v>155</v>
      </c>
      <c r="D205" s="3">
        <v>0.2</v>
      </c>
      <c r="E205" s="3">
        <v>0</v>
      </c>
      <c r="F205" s="3">
        <v>5</v>
      </c>
      <c r="G205" s="3">
        <v>20.9</v>
      </c>
      <c r="H205" s="3">
        <v>0</v>
      </c>
      <c r="I205" s="3">
        <v>0.01</v>
      </c>
      <c r="J205" s="3">
        <v>0.28999999999999998</v>
      </c>
      <c r="K205" s="3">
        <v>0</v>
      </c>
      <c r="L205" s="3">
        <v>0.87</v>
      </c>
      <c r="M205" s="3">
        <v>0.95</v>
      </c>
      <c r="N205" s="3">
        <v>22.67</v>
      </c>
      <c r="O205" s="3">
        <v>50.25</v>
      </c>
      <c r="P205" s="3">
        <v>3.42</v>
      </c>
      <c r="Q205" s="3">
        <v>6.39</v>
      </c>
      <c r="R205" s="3">
        <v>0.57999999999999996</v>
      </c>
      <c r="S205" s="3">
        <v>0.01</v>
      </c>
      <c r="T205" s="3">
        <v>0.02</v>
      </c>
      <c r="U205" s="3">
        <v>0.53</v>
      </c>
    </row>
    <row r="206" spans="1:21">
      <c r="A206" s="3" t="s">
        <v>36</v>
      </c>
      <c r="B206" s="3" t="s">
        <v>46</v>
      </c>
      <c r="C206" s="3">
        <v>20</v>
      </c>
      <c r="D206" s="3">
        <v>1.5</v>
      </c>
      <c r="E206" s="3">
        <v>0.2</v>
      </c>
      <c r="F206" s="3">
        <v>9.8000000000000007</v>
      </c>
      <c r="G206" s="3">
        <v>46.9</v>
      </c>
      <c r="H206" s="3">
        <v>0.02</v>
      </c>
      <c r="I206" s="3">
        <v>0.01</v>
      </c>
      <c r="J206" s="3">
        <v>0</v>
      </c>
      <c r="K206" s="3">
        <v>0</v>
      </c>
      <c r="L206" s="3">
        <v>0</v>
      </c>
      <c r="M206" s="3">
        <v>99.8</v>
      </c>
      <c r="N206" s="3">
        <v>18.600000000000001</v>
      </c>
      <c r="O206" s="3">
        <v>4</v>
      </c>
      <c r="P206" s="3">
        <v>2.8</v>
      </c>
      <c r="Q206" s="3">
        <v>13</v>
      </c>
      <c r="R206" s="3">
        <v>0.22</v>
      </c>
      <c r="S206" s="3">
        <v>0.64</v>
      </c>
      <c r="T206" s="3">
        <v>1.2</v>
      </c>
      <c r="U206" s="3">
        <v>2.9</v>
      </c>
    </row>
    <row r="207" spans="1:21">
      <c r="A207" s="3" t="s">
        <v>36</v>
      </c>
      <c r="B207" s="3" t="s">
        <v>96</v>
      </c>
      <c r="C207" s="3">
        <v>12</v>
      </c>
      <c r="D207" s="3">
        <v>1.31</v>
      </c>
      <c r="E207" s="3">
        <v>0.16</v>
      </c>
      <c r="F207" s="3">
        <v>8.26</v>
      </c>
      <c r="G207" s="3">
        <v>39.700000000000003</v>
      </c>
      <c r="H207" s="3">
        <v>0.02</v>
      </c>
      <c r="I207" s="3">
        <v>0.01</v>
      </c>
      <c r="J207" s="3">
        <v>0</v>
      </c>
      <c r="K207" s="3">
        <v>0</v>
      </c>
      <c r="L207" s="3">
        <v>0</v>
      </c>
      <c r="M207" s="3">
        <v>55</v>
      </c>
      <c r="N207" s="3">
        <v>18</v>
      </c>
      <c r="O207" s="3">
        <v>3</v>
      </c>
      <c r="P207" s="3">
        <v>5</v>
      </c>
      <c r="Q207" s="3">
        <v>13</v>
      </c>
      <c r="R207" s="3">
        <v>0.3</v>
      </c>
      <c r="S207" s="3">
        <v>0</v>
      </c>
      <c r="T207" s="3">
        <v>0</v>
      </c>
      <c r="U207" s="3">
        <v>0</v>
      </c>
    </row>
    <row r="208" spans="1:21" ht="18" customHeight="1">
      <c r="A208" s="3"/>
      <c r="B208" s="2" t="s">
        <v>53</v>
      </c>
      <c r="C208" s="2">
        <f t="shared" ref="C208:U208" si="29">SUM(C204:C207)</f>
        <v>337</v>
      </c>
      <c r="D208" s="2">
        <f t="shared" si="29"/>
        <v>9.11</v>
      </c>
      <c r="E208" s="2">
        <f t="shared" si="29"/>
        <v>7.2600000000000007</v>
      </c>
      <c r="F208" s="2">
        <f t="shared" si="29"/>
        <v>52.059999999999995</v>
      </c>
      <c r="G208" s="2">
        <f t="shared" si="29"/>
        <v>310.2</v>
      </c>
      <c r="H208" s="2">
        <f t="shared" si="29"/>
        <v>0.14000000000000001</v>
      </c>
      <c r="I208" s="2">
        <f t="shared" si="29"/>
        <v>0.16000000000000003</v>
      </c>
      <c r="J208" s="2">
        <f t="shared" si="29"/>
        <v>31.029999999999998</v>
      </c>
      <c r="K208" s="2">
        <f t="shared" si="29"/>
        <v>0.1</v>
      </c>
      <c r="L208" s="2">
        <f t="shared" si="29"/>
        <v>1.28</v>
      </c>
      <c r="M208" s="2">
        <f t="shared" si="29"/>
        <v>412.32</v>
      </c>
      <c r="N208" s="2">
        <f t="shared" si="29"/>
        <v>229.17999999999998</v>
      </c>
      <c r="O208" s="2">
        <f t="shared" si="29"/>
        <v>170.93</v>
      </c>
      <c r="P208" s="2">
        <f t="shared" si="29"/>
        <v>40.619999999999997</v>
      </c>
      <c r="Q208" s="2">
        <f t="shared" si="29"/>
        <v>187.13</v>
      </c>
      <c r="R208" s="2">
        <f t="shared" si="29"/>
        <v>2.7399999999999998</v>
      </c>
      <c r="S208" s="2">
        <f t="shared" si="29"/>
        <v>37.809999999999995</v>
      </c>
      <c r="T208" s="2">
        <f t="shared" si="29"/>
        <v>26.02</v>
      </c>
      <c r="U208" s="2">
        <f t="shared" si="29"/>
        <v>19.54</v>
      </c>
    </row>
    <row r="209" spans="1:21">
      <c r="A209" s="3"/>
      <c r="B209" s="5" t="s">
        <v>54</v>
      </c>
      <c r="C209" s="5">
        <f t="shared" ref="C209:U209" si="30">C191+C194+C202+C208</f>
        <v>1357</v>
      </c>
      <c r="D209" s="5">
        <f t="shared" si="30"/>
        <v>74.650000000000006</v>
      </c>
      <c r="E209" s="5">
        <f t="shared" si="30"/>
        <v>39.4</v>
      </c>
      <c r="F209" s="5">
        <f t="shared" si="30"/>
        <v>166.51</v>
      </c>
      <c r="G209" s="5">
        <f t="shared" si="30"/>
        <v>1302.5999999999999</v>
      </c>
      <c r="H209" s="5">
        <f t="shared" si="30"/>
        <v>0.48</v>
      </c>
      <c r="I209" s="5">
        <f t="shared" si="30"/>
        <v>0.94000000000000006</v>
      </c>
      <c r="J209" s="5">
        <f t="shared" si="30"/>
        <v>409.6</v>
      </c>
      <c r="K209" s="5">
        <f t="shared" si="30"/>
        <v>0.30000000000000004</v>
      </c>
      <c r="L209" s="5">
        <f t="shared" si="30"/>
        <v>15.94</v>
      </c>
      <c r="M209" s="5">
        <f t="shared" si="30"/>
        <v>1320.57</v>
      </c>
      <c r="N209" s="5">
        <f t="shared" si="30"/>
        <v>1385.41</v>
      </c>
      <c r="O209" s="5">
        <f t="shared" si="30"/>
        <v>855.88000000000011</v>
      </c>
      <c r="P209" s="5">
        <f t="shared" si="30"/>
        <v>224.3</v>
      </c>
      <c r="Q209" s="5">
        <f t="shared" si="30"/>
        <v>961.99000000000012</v>
      </c>
      <c r="R209" s="5">
        <f t="shared" si="30"/>
        <v>7.68</v>
      </c>
      <c r="S209" s="5">
        <f t="shared" si="30"/>
        <v>130.63</v>
      </c>
      <c r="T209" s="5">
        <f t="shared" si="30"/>
        <v>99.289999999999992</v>
      </c>
      <c r="U209" s="5">
        <f t="shared" si="30"/>
        <v>272.51</v>
      </c>
    </row>
    <row r="211" spans="1:21" ht="15.75">
      <c r="A211" s="34" t="s">
        <v>182</v>
      </c>
      <c r="B211" s="34"/>
      <c r="C211" s="34"/>
      <c r="D211" s="34"/>
      <c r="E211" s="34"/>
      <c r="F211" s="34"/>
      <c r="G211" s="34"/>
      <c r="H211" s="34"/>
      <c r="I211" s="34"/>
      <c r="J211" s="34"/>
      <c r="K211" s="34"/>
      <c r="L211" s="34"/>
      <c r="M211" s="34"/>
      <c r="N211" s="34"/>
      <c r="O211" s="34"/>
      <c r="P211" s="34"/>
      <c r="Q211" s="34"/>
      <c r="R211" s="34"/>
      <c r="S211" s="34"/>
      <c r="T211" s="34"/>
      <c r="U211" s="34"/>
    </row>
    <row r="212" spans="1:21">
      <c r="A212" s="7" t="s">
        <v>0</v>
      </c>
      <c r="B212" s="7" t="s">
        <v>1</v>
      </c>
      <c r="C212" s="7" t="s">
        <v>2</v>
      </c>
      <c r="D212" s="7" t="s">
        <v>3</v>
      </c>
      <c r="E212" s="7" t="s">
        <v>4</v>
      </c>
      <c r="F212" s="7" t="s">
        <v>5</v>
      </c>
      <c r="G212" s="7" t="s">
        <v>6</v>
      </c>
      <c r="H212" s="7" t="s">
        <v>7</v>
      </c>
      <c r="I212" s="7" t="s">
        <v>8</v>
      </c>
      <c r="J212" s="7" t="s">
        <v>9</v>
      </c>
      <c r="K212" s="7" t="s">
        <v>10</v>
      </c>
      <c r="L212" s="7" t="s">
        <v>11</v>
      </c>
      <c r="M212" s="7" t="s">
        <v>12</v>
      </c>
      <c r="N212" s="7" t="s">
        <v>13</v>
      </c>
      <c r="O212" s="7" t="s">
        <v>14</v>
      </c>
      <c r="P212" s="7" t="s">
        <v>15</v>
      </c>
      <c r="Q212" s="7" t="s">
        <v>16</v>
      </c>
      <c r="R212" s="7" t="s">
        <v>17</v>
      </c>
      <c r="S212" s="7" t="s">
        <v>18</v>
      </c>
      <c r="T212" s="7" t="s">
        <v>19</v>
      </c>
      <c r="U212" s="7" t="s">
        <v>20</v>
      </c>
    </row>
    <row r="213" spans="1:21">
      <c r="A213" s="7"/>
      <c r="B213" s="7"/>
      <c r="C213" s="7" t="s">
        <v>21</v>
      </c>
      <c r="D213" s="7" t="s">
        <v>21</v>
      </c>
      <c r="E213" s="7" t="s">
        <v>21</v>
      </c>
      <c r="F213" s="7" t="s">
        <v>21</v>
      </c>
      <c r="G213" s="7" t="s">
        <v>22</v>
      </c>
      <c r="H213" s="7" t="s">
        <v>23</v>
      </c>
      <c r="I213" s="7" t="s">
        <v>23</v>
      </c>
      <c r="J213" s="7" t="s">
        <v>24</v>
      </c>
      <c r="K213" s="7" t="s">
        <v>25</v>
      </c>
      <c r="L213" s="7" t="s">
        <v>23</v>
      </c>
      <c r="M213" s="7" t="s">
        <v>23</v>
      </c>
      <c r="N213" s="7" t="s">
        <v>23</v>
      </c>
      <c r="O213" s="7" t="s">
        <v>23</v>
      </c>
      <c r="P213" s="7" t="s">
        <v>23</v>
      </c>
      <c r="Q213" s="7" t="s">
        <v>23</v>
      </c>
      <c r="R213" s="7" t="s">
        <v>23</v>
      </c>
      <c r="S213" s="7" t="s">
        <v>25</v>
      </c>
      <c r="T213" s="7" t="s">
        <v>25</v>
      </c>
      <c r="U213" s="7" t="s">
        <v>25</v>
      </c>
    </row>
    <row r="214" spans="1:21">
      <c r="A214" s="3"/>
      <c r="B214" s="4" t="s">
        <v>119</v>
      </c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</row>
    <row r="215" spans="1:21">
      <c r="A215" s="3"/>
      <c r="B215" s="2" t="s">
        <v>27</v>
      </c>
      <c r="C215" s="6" t="s">
        <v>132</v>
      </c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</row>
    <row r="216" spans="1:21">
      <c r="A216" s="3" t="s">
        <v>28</v>
      </c>
      <c r="B216" s="3" t="s">
        <v>29</v>
      </c>
      <c r="C216" s="3">
        <v>10</v>
      </c>
      <c r="D216" s="3">
        <v>0.1</v>
      </c>
      <c r="E216" s="3">
        <v>7.3</v>
      </c>
      <c r="F216" s="3">
        <v>0.1</v>
      </c>
      <c r="G216" s="3">
        <v>66.099999999999994</v>
      </c>
      <c r="H216" s="3">
        <v>0</v>
      </c>
      <c r="I216" s="3">
        <v>0.01</v>
      </c>
      <c r="J216" s="3">
        <v>45</v>
      </c>
      <c r="K216" s="3">
        <v>0.13</v>
      </c>
      <c r="L216" s="3">
        <v>0</v>
      </c>
      <c r="M216" s="3">
        <v>1.5</v>
      </c>
      <c r="N216" s="3">
        <v>3</v>
      </c>
      <c r="O216" s="3">
        <v>2.4</v>
      </c>
      <c r="P216" s="3">
        <v>0</v>
      </c>
      <c r="Q216" s="3">
        <v>3</v>
      </c>
      <c r="R216" s="3">
        <v>0.02</v>
      </c>
      <c r="S216" s="3">
        <v>0</v>
      </c>
      <c r="T216" s="3">
        <v>0.1</v>
      </c>
      <c r="U216" s="3">
        <v>0.28000000000000003</v>
      </c>
    </row>
    <row r="217" spans="1:21">
      <c r="A217" s="3" t="s">
        <v>88</v>
      </c>
      <c r="B217" s="3" t="s">
        <v>89</v>
      </c>
      <c r="C217" s="3">
        <v>150</v>
      </c>
      <c r="D217" s="3">
        <v>4.0999999999999996</v>
      </c>
      <c r="E217" s="3">
        <v>3.4</v>
      </c>
      <c r="F217" s="3">
        <v>13.4</v>
      </c>
      <c r="G217" s="3">
        <v>100.7</v>
      </c>
      <c r="H217" s="3">
        <v>0.05</v>
      </c>
      <c r="I217" s="3">
        <v>0.13</v>
      </c>
      <c r="J217" s="3">
        <v>17.91</v>
      </c>
      <c r="K217" s="3">
        <v>0.02</v>
      </c>
      <c r="L217" s="3">
        <v>0.55000000000000004</v>
      </c>
      <c r="M217" s="3">
        <v>84.48</v>
      </c>
      <c r="N217" s="3">
        <v>139.9</v>
      </c>
      <c r="O217" s="3">
        <v>127.57</v>
      </c>
      <c r="P217" s="3">
        <v>14.49</v>
      </c>
      <c r="Q217" s="3">
        <v>91.79</v>
      </c>
      <c r="R217" s="3">
        <v>0.27</v>
      </c>
      <c r="S217" s="3">
        <v>15.63</v>
      </c>
      <c r="T217" s="3">
        <v>1.86</v>
      </c>
      <c r="U217" s="3">
        <v>23.8</v>
      </c>
    </row>
    <row r="218" spans="1:21">
      <c r="A218" s="3" t="s">
        <v>83</v>
      </c>
      <c r="B218" s="3" t="s">
        <v>84</v>
      </c>
      <c r="C218" s="3">
        <v>150</v>
      </c>
      <c r="D218" s="3">
        <v>2.4</v>
      </c>
      <c r="E218" s="3">
        <v>1.8</v>
      </c>
      <c r="F218" s="3">
        <v>8.1999999999999993</v>
      </c>
      <c r="G218" s="3">
        <v>58.9</v>
      </c>
      <c r="H218" s="3">
        <v>0.02</v>
      </c>
      <c r="I218" s="3">
        <v>0.09</v>
      </c>
      <c r="J218" s="3">
        <v>9.93</v>
      </c>
      <c r="K218" s="3">
        <v>0</v>
      </c>
      <c r="L218" s="3">
        <v>0.39</v>
      </c>
      <c r="M218" s="3">
        <v>28.69</v>
      </c>
      <c r="N218" s="3">
        <v>109.8</v>
      </c>
      <c r="O218" s="3">
        <v>108.7</v>
      </c>
      <c r="P218" s="3">
        <v>14.68</v>
      </c>
      <c r="Q218" s="3">
        <v>67.27</v>
      </c>
      <c r="R218" s="3">
        <v>0.37</v>
      </c>
      <c r="S218" s="3">
        <v>6.75</v>
      </c>
      <c r="T218" s="3">
        <v>1.32</v>
      </c>
      <c r="U218" s="3">
        <v>15</v>
      </c>
    </row>
    <row r="219" spans="1:21">
      <c r="A219" s="3" t="s">
        <v>36</v>
      </c>
      <c r="B219" s="3" t="s">
        <v>37</v>
      </c>
      <c r="C219" s="3">
        <v>20</v>
      </c>
      <c r="D219" s="3">
        <v>1.6</v>
      </c>
      <c r="E219" s="3">
        <v>0.2</v>
      </c>
      <c r="F219" s="3">
        <v>9.8000000000000007</v>
      </c>
      <c r="G219" s="3">
        <v>47.5</v>
      </c>
      <c r="H219" s="3">
        <v>0.03</v>
      </c>
      <c r="I219" s="3">
        <v>0.01</v>
      </c>
      <c r="J219" s="3">
        <v>0</v>
      </c>
      <c r="K219" s="3">
        <v>0</v>
      </c>
      <c r="L219" s="3">
        <v>0</v>
      </c>
      <c r="M219" s="3">
        <v>88.6</v>
      </c>
      <c r="N219" s="3">
        <v>27.2</v>
      </c>
      <c r="O219" s="3">
        <v>4.5999999999999996</v>
      </c>
      <c r="P219" s="3">
        <v>6.8</v>
      </c>
      <c r="Q219" s="3">
        <v>17.8</v>
      </c>
      <c r="R219" s="3">
        <v>0.4</v>
      </c>
      <c r="S219" s="3">
        <v>0.64</v>
      </c>
      <c r="T219" s="3">
        <v>1.2</v>
      </c>
      <c r="U219" s="3">
        <v>2.9</v>
      </c>
    </row>
    <row r="220" spans="1:21">
      <c r="A220" s="3"/>
      <c r="B220" s="2" t="s">
        <v>38</v>
      </c>
      <c r="C220" s="2">
        <f>SUM(C216:C219)</f>
        <v>330</v>
      </c>
      <c r="D220" s="2">
        <f t="shared" ref="D220:U220" si="31">SUM(D216:D219)</f>
        <v>8.1999999999999993</v>
      </c>
      <c r="E220" s="2">
        <f t="shared" si="31"/>
        <v>12.7</v>
      </c>
      <c r="F220" s="2">
        <f t="shared" si="31"/>
        <v>31.5</v>
      </c>
      <c r="G220" s="2">
        <f t="shared" si="31"/>
        <v>273.20000000000005</v>
      </c>
      <c r="H220" s="2">
        <f t="shared" si="31"/>
        <v>0.1</v>
      </c>
      <c r="I220" s="2">
        <f t="shared" si="31"/>
        <v>0.24000000000000002</v>
      </c>
      <c r="J220" s="2">
        <f t="shared" si="31"/>
        <v>72.84</v>
      </c>
      <c r="K220" s="2">
        <f t="shared" si="31"/>
        <v>0.15</v>
      </c>
      <c r="L220" s="2">
        <f t="shared" si="31"/>
        <v>0.94000000000000006</v>
      </c>
      <c r="M220" s="2">
        <f t="shared" si="31"/>
        <v>203.26999999999998</v>
      </c>
      <c r="N220" s="2">
        <f t="shared" si="31"/>
        <v>279.89999999999998</v>
      </c>
      <c r="O220" s="2">
        <f t="shared" si="31"/>
        <v>243.27</v>
      </c>
      <c r="P220" s="2">
        <f t="shared" si="31"/>
        <v>35.97</v>
      </c>
      <c r="Q220" s="2">
        <f t="shared" si="31"/>
        <v>179.86</v>
      </c>
      <c r="R220" s="2">
        <f t="shared" si="31"/>
        <v>1.06</v>
      </c>
      <c r="S220" s="2">
        <f t="shared" si="31"/>
        <v>23.020000000000003</v>
      </c>
      <c r="T220" s="2">
        <f t="shared" si="31"/>
        <v>4.4800000000000004</v>
      </c>
      <c r="U220" s="2">
        <f t="shared" si="31"/>
        <v>41.98</v>
      </c>
    </row>
    <row r="221" spans="1:21">
      <c r="A221" s="3"/>
      <c r="B221" s="2" t="s">
        <v>39</v>
      </c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</row>
    <row r="222" spans="1:21">
      <c r="A222" s="3" t="s">
        <v>36</v>
      </c>
      <c r="B222" s="3" t="s">
        <v>137</v>
      </c>
      <c r="C222" s="3">
        <v>150</v>
      </c>
      <c r="D222" s="3">
        <v>4.4000000000000004</v>
      </c>
      <c r="E222" s="3">
        <v>3.8</v>
      </c>
      <c r="F222" s="3">
        <v>6.3</v>
      </c>
      <c r="G222" s="3">
        <v>76.400000000000006</v>
      </c>
      <c r="H222" s="3">
        <v>0.03</v>
      </c>
      <c r="I222" s="3">
        <v>0.2</v>
      </c>
      <c r="J222" s="3">
        <v>33</v>
      </c>
      <c r="K222" s="3">
        <v>0</v>
      </c>
      <c r="L222" s="3">
        <v>0.45</v>
      </c>
      <c r="M222" s="3">
        <v>75</v>
      </c>
      <c r="N222" s="3">
        <v>219</v>
      </c>
      <c r="O222" s="3">
        <v>186</v>
      </c>
      <c r="P222" s="3">
        <v>21</v>
      </c>
      <c r="Q222" s="3">
        <v>138</v>
      </c>
      <c r="R222" s="3">
        <v>0.15</v>
      </c>
      <c r="S222" s="3">
        <v>13.5</v>
      </c>
      <c r="T222" s="3">
        <v>1.5</v>
      </c>
      <c r="U222" s="3">
        <v>30</v>
      </c>
    </row>
    <row r="223" spans="1:21">
      <c r="A223" s="3"/>
      <c r="B223" s="2" t="s">
        <v>41</v>
      </c>
      <c r="C223" s="2">
        <f>C222</f>
        <v>150</v>
      </c>
      <c r="D223" s="2">
        <f t="shared" ref="D223:U223" si="32">D222</f>
        <v>4.4000000000000004</v>
      </c>
      <c r="E223" s="2">
        <f t="shared" si="32"/>
        <v>3.8</v>
      </c>
      <c r="F223" s="2">
        <f t="shared" si="32"/>
        <v>6.3</v>
      </c>
      <c r="G223" s="2">
        <f t="shared" si="32"/>
        <v>76.400000000000006</v>
      </c>
      <c r="H223" s="2">
        <f t="shared" si="32"/>
        <v>0.03</v>
      </c>
      <c r="I223" s="2">
        <f t="shared" si="32"/>
        <v>0.2</v>
      </c>
      <c r="J223" s="2">
        <f t="shared" si="32"/>
        <v>33</v>
      </c>
      <c r="K223" s="2">
        <f t="shared" si="32"/>
        <v>0</v>
      </c>
      <c r="L223" s="2">
        <f t="shared" si="32"/>
        <v>0.45</v>
      </c>
      <c r="M223" s="2">
        <f t="shared" si="32"/>
        <v>75</v>
      </c>
      <c r="N223" s="2">
        <f t="shared" si="32"/>
        <v>219</v>
      </c>
      <c r="O223" s="2">
        <f t="shared" si="32"/>
        <v>186</v>
      </c>
      <c r="P223" s="2">
        <f t="shared" si="32"/>
        <v>21</v>
      </c>
      <c r="Q223" s="2">
        <f t="shared" si="32"/>
        <v>138</v>
      </c>
      <c r="R223" s="2">
        <f t="shared" si="32"/>
        <v>0.15</v>
      </c>
      <c r="S223" s="2">
        <f t="shared" si="32"/>
        <v>13.5</v>
      </c>
      <c r="T223" s="2">
        <f t="shared" si="32"/>
        <v>1.5</v>
      </c>
      <c r="U223" s="2">
        <f t="shared" si="32"/>
        <v>30</v>
      </c>
    </row>
    <row r="224" spans="1:21">
      <c r="A224" s="3"/>
      <c r="B224" s="2" t="s">
        <v>42</v>
      </c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</row>
    <row r="225" spans="1:21" ht="30">
      <c r="A225" s="3" t="s">
        <v>162</v>
      </c>
      <c r="B225" s="17" t="s">
        <v>163</v>
      </c>
      <c r="C225" s="3">
        <v>40</v>
      </c>
      <c r="D225" s="3">
        <v>0.54</v>
      </c>
      <c r="E225" s="3">
        <v>1.79</v>
      </c>
      <c r="F225" s="3">
        <v>3.04</v>
      </c>
      <c r="G225" s="3">
        <v>30.4</v>
      </c>
      <c r="H225" s="3">
        <v>0.01</v>
      </c>
      <c r="I225" s="3">
        <v>0.01</v>
      </c>
      <c r="J225" s="3">
        <v>0.46</v>
      </c>
      <c r="K225" s="3">
        <v>0</v>
      </c>
      <c r="L225" s="3">
        <v>2</v>
      </c>
      <c r="M225" s="3">
        <v>52</v>
      </c>
      <c r="N225" s="3">
        <v>91</v>
      </c>
      <c r="O225" s="3">
        <v>12</v>
      </c>
      <c r="P225" s="3">
        <v>7</v>
      </c>
      <c r="Q225" s="3">
        <v>14</v>
      </c>
      <c r="R225" s="3">
        <v>0.5</v>
      </c>
      <c r="S225" s="3">
        <v>7.99</v>
      </c>
      <c r="T225" s="3">
        <v>0.2</v>
      </c>
      <c r="U225" s="3">
        <v>7.6</v>
      </c>
    </row>
    <row r="226" spans="1:21" ht="16.5" customHeight="1">
      <c r="A226" s="3" t="s">
        <v>61</v>
      </c>
      <c r="B226" s="3" t="s">
        <v>62</v>
      </c>
      <c r="C226" s="3">
        <v>150</v>
      </c>
      <c r="D226" s="3">
        <v>5</v>
      </c>
      <c r="E226" s="3">
        <v>3.4</v>
      </c>
      <c r="F226" s="3">
        <v>12.2</v>
      </c>
      <c r="G226" s="3">
        <v>99.9</v>
      </c>
      <c r="H226" s="3">
        <v>0.11</v>
      </c>
      <c r="I226" s="3">
        <v>0.04</v>
      </c>
      <c r="J226" s="3">
        <v>72.89</v>
      </c>
      <c r="K226" s="3">
        <v>0</v>
      </c>
      <c r="L226" s="3">
        <v>3.58</v>
      </c>
      <c r="M226" s="3">
        <v>71.87</v>
      </c>
      <c r="N226" s="3">
        <v>286.82</v>
      </c>
      <c r="O226" s="3">
        <v>20.21</v>
      </c>
      <c r="P226" s="3">
        <v>21.75</v>
      </c>
      <c r="Q226" s="3">
        <v>60.35</v>
      </c>
      <c r="R226" s="3">
        <v>1.1100000000000001</v>
      </c>
      <c r="S226" s="3">
        <v>11.97</v>
      </c>
      <c r="T226" s="3">
        <v>1.51</v>
      </c>
      <c r="U226" s="3">
        <v>21.66</v>
      </c>
    </row>
    <row r="227" spans="1:21">
      <c r="A227" s="3" t="s">
        <v>79</v>
      </c>
      <c r="B227" s="3" t="s">
        <v>80</v>
      </c>
      <c r="C227" s="3">
        <v>130</v>
      </c>
      <c r="D227" s="3">
        <v>7.1</v>
      </c>
      <c r="E227" s="3">
        <v>5.5</v>
      </c>
      <c r="F227" s="3">
        <v>31.1</v>
      </c>
      <c r="G227" s="3">
        <v>202.5</v>
      </c>
      <c r="H227" s="3">
        <v>0.19</v>
      </c>
      <c r="I227" s="3">
        <v>0.1</v>
      </c>
      <c r="J227" s="3">
        <v>16.63</v>
      </c>
      <c r="K227" s="3">
        <v>0.08</v>
      </c>
      <c r="L227" s="3">
        <v>0</v>
      </c>
      <c r="M227" s="3">
        <v>129.52000000000001</v>
      </c>
      <c r="N227" s="3">
        <v>190.11</v>
      </c>
      <c r="O227" s="3">
        <v>40.4</v>
      </c>
      <c r="P227" s="3">
        <v>104.13</v>
      </c>
      <c r="Q227" s="3">
        <v>156.86000000000001</v>
      </c>
      <c r="R227" s="3">
        <v>3.51</v>
      </c>
      <c r="S227" s="3">
        <v>19.309999999999999</v>
      </c>
      <c r="T227" s="3">
        <v>3.05</v>
      </c>
      <c r="U227" s="3">
        <v>13.92</v>
      </c>
    </row>
    <row r="228" spans="1:21">
      <c r="A228" s="17" t="s">
        <v>185</v>
      </c>
      <c r="B228" s="9" t="s">
        <v>186</v>
      </c>
      <c r="C228" s="11" t="s">
        <v>187</v>
      </c>
      <c r="D228" s="3">
        <v>9.3000000000000007</v>
      </c>
      <c r="E228" s="3">
        <v>7.1</v>
      </c>
      <c r="F228" s="3">
        <v>11.8</v>
      </c>
      <c r="G228" s="3">
        <v>148.6</v>
      </c>
      <c r="H228" s="3">
        <v>0</v>
      </c>
      <c r="I228" s="3">
        <v>0</v>
      </c>
      <c r="J228" s="3">
        <v>0.1</v>
      </c>
      <c r="K228" s="3">
        <v>0</v>
      </c>
      <c r="L228" s="3">
        <v>1.4</v>
      </c>
      <c r="M228" s="3">
        <v>0</v>
      </c>
      <c r="N228" s="3">
        <v>0</v>
      </c>
      <c r="O228" s="3">
        <v>14.7</v>
      </c>
      <c r="P228" s="3">
        <v>18.899999999999999</v>
      </c>
      <c r="Q228" s="3">
        <v>97</v>
      </c>
      <c r="R228" s="3">
        <v>1.7</v>
      </c>
      <c r="S228" s="3">
        <v>0</v>
      </c>
      <c r="T228" s="3">
        <v>0</v>
      </c>
      <c r="U228" s="3">
        <v>0</v>
      </c>
    </row>
    <row r="229" spans="1:21">
      <c r="A229" s="3" t="s">
        <v>52</v>
      </c>
      <c r="B229" s="9" t="s">
        <v>134</v>
      </c>
      <c r="C229" s="3">
        <v>150</v>
      </c>
      <c r="D229" s="3">
        <v>0.01</v>
      </c>
      <c r="E229" s="3">
        <v>0</v>
      </c>
      <c r="F229" s="3">
        <v>9.4700000000000006</v>
      </c>
      <c r="G229" s="3">
        <v>37.9</v>
      </c>
      <c r="H229" s="3">
        <v>0.03</v>
      </c>
      <c r="I229" s="3">
        <v>0.03</v>
      </c>
      <c r="J229" s="3">
        <v>9.3699999999999992</v>
      </c>
      <c r="K229" s="3">
        <v>0</v>
      </c>
      <c r="L229" s="3">
        <v>1</v>
      </c>
      <c r="M229" s="3">
        <v>0</v>
      </c>
      <c r="N229" s="3">
        <v>1</v>
      </c>
      <c r="O229" s="3">
        <v>44</v>
      </c>
      <c r="P229" s="3">
        <v>0</v>
      </c>
      <c r="Q229" s="3">
        <v>0</v>
      </c>
      <c r="R229" s="3">
        <v>0</v>
      </c>
      <c r="S229" s="3">
        <v>0</v>
      </c>
      <c r="T229" s="3">
        <v>0</v>
      </c>
      <c r="U229" s="3">
        <v>0</v>
      </c>
    </row>
    <row r="230" spans="1:21">
      <c r="A230" s="3" t="s">
        <v>36</v>
      </c>
      <c r="B230" s="3" t="s">
        <v>47</v>
      </c>
      <c r="C230" s="3">
        <v>20</v>
      </c>
      <c r="D230" s="3">
        <v>1.3</v>
      </c>
      <c r="E230" s="3">
        <v>0.2</v>
      </c>
      <c r="F230" s="3">
        <v>6.7</v>
      </c>
      <c r="G230" s="3">
        <v>34.200000000000003</v>
      </c>
      <c r="H230" s="3">
        <v>0.04</v>
      </c>
      <c r="I230" s="3">
        <v>0.02</v>
      </c>
      <c r="J230" s="3">
        <v>0</v>
      </c>
      <c r="K230" s="3">
        <v>0</v>
      </c>
      <c r="L230" s="3">
        <v>0</v>
      </c>
      <c r="M230" s="3">
        <v>122</v>
      </c>
      <c r="N230" s="3">
        <v>49</v>
      </c>
      <c r="O230" s="3">
        <v>7</v>
      </c>
      <c r="P230" s="3">
        <v>9.4</v>
      </c>
      <c r="Q230" s="3">
        <v>31.6</v>
      </c>
      <c r="R230" s="3">
        <v>0.78</v>
      </c>
      <c r="S230" s="3">
        <v>0</v>
      </c>
      <c r="T230" s="3">
        <v>6.18</v>
      </c>
      <c r="U230" s="3">
        <v>0</v>
      </c>
    </row>
    <row r="231" spans="1:21">
      <c r="A231" s="3" t="s">
        <v>36</v>
      </c>
      <c r="B231" s="3" t="s">
        <v>46</v>
      </c>
      <c r="C231" s="3">
        <v>20</v>
      </c>
      <c r="D231" s="3">
        <v>1.5</v>
      </c>
      <c r="E231" s="3">
        <v>0.2</v>
      </c>
      <c r="F231" s="3">
        <v>9.8000000000000007</v>
      </c>
      <c r="G231" s="3">
        <v>46.9</v>
      </c>
      <c r="H231" s="3">
        <v>0.02</v>
      </c>
      <c r="I231" s="3">
        <v>0.01</v>
      </c>
      <c r="J231" s="3">
        <v>0</v>
      </c>
      <c r="K231" s="3">
        <v>0</v>
      </c>
      <c r="L231" s="3">
        <v>0</v>
      </c>
      <c r="M231" s="3">
        <v>99.8</v>
      </c>
      <c r="N231" s="3">
        <v>18.600000000000001</v>
      </c>
      <c r="O231" s="3">
        <v>4</v>
      </c>
      <c r="P231" s="3">
        <v>2.8</v>
      </c>
      <c r="Q231" s="3">
        <v>13</v>
      </c>
      <c r="R231" s="3">
        <v>0.22</v>
      </c>
      <c r="S231" s="3">
        <v>0.64</v>
      </c>
      <c r="T231" s="3">
        <v>1.2</v>
      </c>
      <c r="U231" s="3">
        <v>2.9</v>
      </c>
    </row>
    <row r="232" spans="1:21">
      <c r="A232" s="3"/>
      <c r="B232" s="2" t="s">
        <v>48</v>
      </c>
      <c r="C232" s="2">
        <v>590</v>
      </c>
      <c r="D232" s="2">
        <f>SUM(D225:D231)</f>
        <v>24.750000000000004</v>
      </c>
      <c r="E232" s="2">
        <f>SUM(E225:E231)</f>
        <v>18.189999999999998</v>
      </c>
      <c r="F232" s="2">
        <f t="shared" ref="F232:U232" si="33">SUM(F225:F231)</f>
        <v>84.11</v>
      </c>
      <c r="G232" s="2">
        <f>SUM(G225:G231)</f>
        <v>600.4</v>
      </c>
      <c r="H232" s="2">
        <f t="shared" si="33"/>
        <v>0.39999999999999997</v>
      </c>
      <c r="I232" s="2">
        <f t="shared" si="33"/>
        <v>0.21000000000000002</v>
      </c>
      <c r="J232" s="2">
        <f t="shared" si="33"/>
        <v>99.449999999999989</v>
      </c>
      <c r="K232" s="2">
        <f t="shared" si="33"/>
        <v>0.08</v>
      </c>
      <c r="L232" s="2">
        <f t="shared" si="33"/>
        <v>7.98</v>
      </c>
      <c r="M232" s="2">
        <f t="shared" si="33"/>
        <v>475.19</v>
      </c>
      <c r="N232" s="2">
        <f t="shared" si="33"/>
        <v>636.53000000000009</v>
      </c>
      <c r="O232" s="2">
        <f t="shared" si="33"/>
        <v>142.31</v>
      </c>
      <c r="P232" s="2">
        <f t="shared" si="33"/>
        <v>163.98000000000002</v>
      </c>
      <c r="Q232" s="2">
        <f t="shared" si="33"/>
        <v>372.81000000000006</v>
      </c>
      <c r="R232" s="2">
        <f t="shared" si="33"/>
        <v>7.82</v>
      </c>
      <c r="S232" s="2">
        <f t="shared" si="33"/>
        <v>39.909999999999997</v>
      </c>
      <c r="T232" s="2">
        <f t="shared" si="33"/>
        <v>12.139999999999999</v>
      </c>
      <c r="U232" s="2">
        <f t="shared" si="33"/>
        <v>46.08</v>
      </c>
    </row>
    <row r="233" spans="1:21">
      <c r="A233" s="3"/>
      <c r="B233" s="2" t="s">
        <v>49</v>
      </c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</row>
    <row r="234" spans="1:21">
      <c r="A234" s="3" t="s">
        <v>67</v>
      </c>
      <c r="B234" s="3" t="s">
        <v>68</v>
      </c>
      <c r="C234" s="9" t="s">
        <v>161</v>
      </c>
      <c r="D234" s="3">
        <v>15.7</v>
      </c>
      <c r="E234" s="3">
        <v>5.3</v>
      </c>
      <c r="F234" s="3">
        <v>13.1</v>
      </c>
      <c r="G234" s="3">
        <v>163</v>
      </c>
      <c r="H234" s="3">
        <v>0.1</v>
      </c>
      <c r="I234" s="3">
        <v>0.08</v>
      </c>
      <c r="J234" s="3">
        <v>194.76</v>
      </c>
      <c r="K234" s="3">
        <v>0</v>
      </c>
      <c r="L234" s="3">
        <v>8.44</v>
      </c>
      <c r="M234" s="3">
        <v>211.04</v>
      </c>
      <c r="N234" s="3">
        <v>553.91999999999996</v>
      </c>
      <c r="O234" s="3">
        <v>24.14</v>
      </c>
      <c r="P234" s="3">
        <v>70.010000000000005</v>
      </c>
      <c r="Q234" s="3">
        <v>144.38999999999999</v>
      </c>
      <c r="R234" s="3">
        <v>1.6</v>
      </c>
      <c r="S234" s="3">
        <v>32.229999999999997</v>
      </c>
      <c r="T234" s="3">
        <v>12.78</v>
      </c>
      <c r="U234" s="3">
        <v>117.27</v>
      </c>
    </row>
    <row r="235" spans="1:21">
      <c r="A235" s="3" t="s">
        <v>36</v>
      </c>
      <c r="B235" s="3" t="s">
        <v>46</v>
      </c>
      <c r="C235" s="3">
        <v>20</v>
      </c>
      <c r="D235" s="3">
        <v>1.5</v>
      </c>
      <c r="E235" s="3">
        <v>0.2</v>
      </c>
      <c r="F235" s="3">
        <v>9.8000000000000007</v>
      </c>
      <c r="G235" s="3">
        <v>46.9</v>
      </c>
      <c r="H235" s="3">
        <v>0.02</v>
      </c>
      <c r="I235" s="3">
        <v>0.01</v>
      </c>
      <c r="J235" s="3">
        <v>0</v>
      </c>
      <c r="K235" s="3">
        <v>0</v>
      </c>
      <c r="L235" s="3">
        <v>0</v>
      </c>
      <c r="M235" s="3">
        <v>99.8</v>
      </c>
      <c r="N235" s="3">
        <v>18.600000000000001</v>
      </c>
      <c r="O235" s="3">
        <v>4</v>
      </c>
      <c r="P235" s="3">
        <v>2.8</v>
      </c>
      <c r="Q235" s="3">
        <v>13</v>
      </c>
      <c r="R235" s="3">
        <v>0.22</v>
      </c>
      <c r="S235" s="3">
        <v>0.64</v>
      </c>
      <c r="T235" s="3">
        <v>1.2</v>
      </c>
      <c r="U235" s="3">
        <v>2.9</v>
      </c>
    </row>
    <row r="236" spans="1:21">
      <c r="A236" s="3" t="s">
        <v>36</v>
      </c>
      <c r="B236" s="3" t="s">
        <v>47</v>
      </c>
      <c r="C236" s="3">
        <v>20</v>
      </c>
      <c r="D236" s="3">
        <v>1.3</v>
      </c>
      <c r="E236" s="3">
        <v>0.2</v>
      </c>
      <c r="F236" s="3">
        <v>6.7</v>
      </c>
      <c r="G236" s="3">
        <v>34.200000000000003</v>
      </c>
      <c r="H236" s="3">
        <v>0.04</v>
      </c>
      <c r="I236" s="3">
        <v>0.02</v>
      </c>
      <c r="J236" s="3">
        <v>0</v>
      </c>
      <c r="K236" s="3">
        <v>0</v>
      </c>
      <c r="L236" s="3">
        <v>0</v>
      </c>
      <c r="M236" s="3">
        <v>122</v>
      </c>
      <c r="N236" s="3">
        <v>49</v>
      </c>
      <c r="O236" s="3">
        <v>7</v>
      </c>
      <c r="P236" s="3">
        <v>9.4</v>
      </c>
      <c r="Q236" s="3">
        <v>31.6</v>
      </c>
      <c r="R236" s="3">
        <v>0.78</v>
      </c>
      <c r="S236" s="3">
        <v>0</v>
      </c>
      <c r="T236" s="3">
        <v>6.18</v>
      </c>
      <c r="U236" s="3">
        <v>0</v>
      </c>
    </row>
    <row r="237" spans="1:21">
      <c r="A237" s="9" t="s">
        <v>180</v>
      </c>
      <c r="B237" s="9" t="s">
        <v>179</v>
      </c>
      <c r="C237" s="3">
        <v>150</v>
      </c>
      <c r="D237" s="3">
        <v>0.1</v>
      </c>
      <c r="E237" s="3">
        <v>0.1</v>
      </c>
      <c r="F237" s="3">
        <v>8.5</v>
      </c>
      <c r="G237" s="3">
        <v>35.6</v>
      </c>
      <c r="H237" s="3">
        <v>0</v>
      </c>
      <c r="I237" s="3">
        <v>0</v>
      </c>
      <c r="J237" s="3">
        <v>0</v>
      </c>
      <c r="K237" s="3">
        <v>0</v>
      </c>
      <c r="L237" s="3">
        <v>0.8</v>
      </c>
      <c r="M237" s="3">
        <v>0</v>
      </c>
      <c r="N237" s="3">
        <v>0</v>
      </c>
      <c r="O237" s="3">
        <v>8.9</v>
      </c>
      <c r="P237" s="3">
        <v>2.8</v>
      </c>
      <c r="Q237" s="3">
        <v>1.9</v>
      </c>
      <c r="R237" s="3">
        <v>0.4</v>
      </c>
      <c r="S237" s="3">
        <v>0</v>
      </c>
      <c r="T237" s="3">
        <v>0</v>
      </c>
      <c r="U237" s="3">
        <v>0</v>
      </c>
    </row>
    <row r="238" spans="1:21" ht="17.25" customHeight="1">
      <c r="A238" s="3"/>
      <c r="B238" s="2" t="s">
        <v>53</v>
      </c>
      <c r="C238" s="2">
        <v>340</v>
      </c>
      <c r="D238" s="2">
        <f>SUM(D234:D237)</f>
        <v>18.600000000000001</v>
      </c>
      <c r="E238" s="2">
        <f t="shared" ref="E238:U238" si="34">SUM(E234:E237)</f>
        <v>5.8</v>
      </c>
      <c r="F238" s="2">
        <f t="shared" si="34"/>
        <v>38.099999999999994</v>
      </c>
      <c r="G238" s="2">
        <f t="shared" si="34"/>
        <v>279.70000000000005</v>
      </c>
      <c r="H238" s="2">
        <f t="shared" si="34"/>
        <v>0.16</v>
      </c>
      <c r="I238" s="2">
        <f t="shared" si="34"/>
        <v>0.11</v>
      </c>
      <c r="J238" s="2">
        <f t="shared" si="34"/>
        <v>194.76</v>
      </c>
      <c r="K238" s="2">
        <f t="shared" si="34"/>
        <v>0</v>
      </c>
      <c r="L238" s="2">
        <f t="shared" si="34"/>
        <v>9.24</v>
      </c>
      <c r="M238" s="2">
        <f t="shared" si="34"/>
        <v>432.84</v>
      </c>
      <c r="N238" s="2">
        <f t="shared" si="34"/>
        <v>621.52</v>
      </c>
      <c r="O238" s="2">
        <f t="shared" si="34"/>
        <v>44.04</v>
      </c>
      <c r="P238" s="2">
        <f t="shared" si="34"/>
        <v>85.01</v>
      </c>
      <c r="Q238" s="2">
        <f t="shared" si="34"/>
        <v>190.89</v>
      </c>
      <c r="R238" s="2">
        <f t="shared" si="34"/>
        <v>3</v>
      </c>
      <c r="S238" s="2">
        <f t="shared" si="34"/>
        <v>32.869999999999997</v>
      </c>
      <c r="T238" s="2">
        <f t="shared" si="34"/>
        <v>20.159999999999997</v>
      </c>
      <c r="U238" s="2">
        <f t="shared" si="34"/>
        <v>120.17</v>
      </c>
    </row>
    <row r="239" spans="1:21">
      <c r="A239" s="3"/>
      <c r="B239" s="5" t="s">
        <v>54</v>
      </c>
      <c r="C239" s="5">
        <f t="shared" ref="C239:U239" si="35">C220+C223+C232+C238</f>
        <v>1410</v>
      </c>
      <c r="D239" s="5">
        <f t="shared" si="35"/>
        <v>55.95</v>
      </c>
      <c r="E239" s="5">
        <f t="shared" si="35"/>
        <v>40.489999999999995</v>
      </c>
      <c r="F239" s="5">
        <f t="shared" si="35"/>
        <v>160.01</v>
      </c>
      <c r="G239" s="5">
        <f t="shared" si="35"/>
        <v>1229.7</v>
      </c>
      <c r="H239" s="5">
        <f t="shared" si="35"/>
        <v>0.69000000000000006</v>
      </c>
      <c r="I239" s="5">
        <f t="shared" si="35"/>
        <v>0.76000000000000012</v>
      </c>
      <c r="J239" s="5">
        <f t="shared" si="35"/>
        <v>400.04999999999995</v>
      </c>
      <c r="K239" s="5">
        <f t="shared" si="35"/>
        <v>0.22999999999999998</v>
      </c>
      <c r="L239" s="5">
        <f t="shared" si="35"/>
        <v>18.61</v>
      </c>
      <c r="M239" s="5">
        <f t="shared" si="35"/>
        <v>1186.3</v>
      </c>
      <c r="N239" s="5">
        <f t="shared" si="35"/>
        <v>1756.95</v>
      </c>
      <c r="O239" s="5">
        <f t="shared" si="35"/>
        <v>615.61999999999989</v>
      </c>
      <c r="P239" s="5">
        <f t="shared" si="35"/>
        <v>305.96000000000004</v>
      </c>
      <c r="Q239" s="5">
        <f t="shared" si="35"/>
        <v>881.56000000000006</v>
      </c>
      <c r="R239" s="5">
        <f t="shared" si="35"/>
        <v>12.030000000000001</v>
      </c>
      <c r="S239" s="5">
        <f t="shared" si="35"/>
        <v>109.30000000000001</v>
      </c>
      <c r="T239" s="5">
        <f t="shared" si="35"/>
        <v>38.279999999999994</v>
      </c>
      <c r="U239" s="5">
        <f t="shared" si="35"/>
        <v>238.23</v>
      </c>
    </row>
    <row r="241" spans="1:21" ht="15.75">
      <c r="A241" s="33" t="s">
        <v>183</v>
      </c>
      <c r="B241" s="33"/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</row>
    <row r="242" spans="1:21">
      <c r="A242" s="7" t="s">
        <v>0</v>
      </c>
      <c r="B242" s="7" t="s">
        <v>1</v>
      </c>
      <c r="C242" s="7" t="s">
        <v>2</v>
      </c>
      <c r="D242" s="7" t="s">
        <v>3</v>
      </c>
      <c r="E242" s="7" t="s">
        <v>4</v>
      </c>
      <c r="F242" s="7" t="s">
        <v>5</v>
      </c>
      <c r="G242" s="7" t="s">
        <v>6</v>
      </c>
      <c r="H242" s="7" t="s">
        <v>7</v>
      </c>
      <c r="I242" s="7" t="s">
        <v>8</v>
      </c>
      <c r="J242" s="7" t="s">
        <v>9</v>
      </c>
      <c r="K242" s="7" t="s">
        <v>10</v>
      </c>
      <c r="L242" s="7" t="s">
        <v>11</v>
      </c>
      <c r="M242" s="7" t="s">
        <v>12</v>
      </c>
      <c r="N242" s="7" t="s">
        <v>13</v>
      </c>
      <c r="O242" s="7" t="s">
        <v>14</v>
      </c>
      <c r="P242" s="7" t="s">
        <v>15</v>
      </c>
      <c r="Q242" s="7" t="s">
        <v>16</v>
      </c>
      <c r="R242" s="7" t="s">
        <v>17</v>
      </c>
      <c r="S242" s="7" t="s">
        <v>18</v>
      </c>
      <c r="T242" s="7" t="s">
        <v>19</v>
      </c>
      <c r="U242" s="7" t="s">
        <v>20</v>
      </c>
    </row>
    <row r="243" spans="1:21">
      <c r="A243" s="7"/>
      <c r="B243" s="7"/>
      <c r="C243" s="7" t="s">
        <v>21</v>
      </c>
      <c r="D243" s="7" t="s">
        <v>21</v>
      </c>
      <c r="E243" s="7" t="s">
        <v>21</v>
      </c>
      <c r="F243" s="7" t="s">
        <v>21</v>
      </c>
      <c r="G243" s="7" t="s">
        <v>22</v>
      </c>
      <c r="H243" s="7" t="s">
        <v>23</v>
      </c>
      <c r="I243" s="7" t="s">
        <v>23</v>
      </c>
      <c r="J243" s="7" t="s">
        <v>24</v>
      </c>
      <c r="K243" s="7" t="s">
        <v>25</v>
      </c>
      <c r="L243" s="7" t="s">
        <v>23</v>
      </c>
      <c r="M243" s="7" t="s">
        <v>23</v>
      </c>
      <c r="N243" s="7" t="s">
        <v>23</v>
      </c>
      <c r="O243" s="7" t="s">
        <v>23</v>
      </c>
      <c r="P243" s="7" t="s">
        <v>23</v>
      </c>
      <c r="Q243" s="7" t="s">
        <v>23</v>
      </c>
      <c r="R243" s="7" t="s">
        <v>23</v>
      </c>
      <c r="S243" s="7" t="s">
        <v>25</v>
      </c>
      <c r="T243" s="7" t="s">
        <v>25</v>
      </c>
      <c r="U243" s="7" t="s">
        <v>25</v>
      </c>
    </row>
    <row r="244" spans="1:21">
      <c r="A244" s="3"/>
      <c r="B244" s="4" t="s">
        <v>122</v>
      </c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</row>
    <row r="245" spans="1:21">
      <c r="A245" s="3"/>
      <c r="B245" s="2" t="s">
        <v>27</v>
      </c>
      <c r="C245" s="6" t="s">
        <v>132</v>
      </c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</row>
    <row r="246" spans="1:21">
      <c r="A246" s="3" t="s">
        <v>56</v>
      </c>
      <c r="B246" s="3" t="s">
        <v>57</v>
      </c>
      <c r="C246" s="3">
        <v>10</v>
      </c>
      <c r="D246" s="3">
        <v>2.2999999999999998</v>
      </c>
      <c r="E246" s="3">
        <v>3</v>
      </c>
      <c r="F246" s="3">
        <v>0</v>
      </c>
      <c r="G246" s="3">
        <v>35.799999999999997</v>
      </c>
      <c r="H246" s="3">
        <v>0</v>
      </c>
      <c r="I246" s="3">
        <v>0.03</v>
      </c>
      <c r="J246" s="3">
        <v>26</v>
      </c>
      <c r="K246" s="3">
        <v>0.1</v>
      </c>
      <c r="L246" s="3">
        <v>7.0000000000000007E-2</v>
      </c>
      <c r="M246" s="3">
        <v>81</v>
      </c>
      <c r="N246" s="3">
        <v>8.8000000000000007</v>
      </c>
      <c r="O246" s="3">
        <v>88</v>
      </c>
      <c r="P246" s="3">
        <v>3.5</v>
      </c>
      <c r="Q246" s="3">
        <v>50</v>
      </c>
      <c r="R246" s="3">
        <v>0.1</v>
      </c>
      <c r="S246" s="3">
        <v>0</v>
      </c>
      <c r="T246" s="3">
        <v>1.45</v>
      </c>
      <c r="U246" s="3">
        <v>0</v>
      </c>
    </row>
    <row r="247" spans="1:21">
      <c r="A247" s="3" t="s">
        <v>126</v>
      </c>
      <c r="B247" s="3" t="s">
        <v>127</v>
      </c>
      <c r="C247" s="3">
        <v>150</v>
      </c>
      <c r="D247" s="3">
        <v>3.7</v>
      </c>
      <c r="E247" s="3">
        <v>3.4</v>
      </c>
      <c r="F247" s="3">
        <v>13.8</v>
      </c>
      <c r="G247" s="3">
        <v>100.1</v>
      </c>
      <c r="H247" s="3">
        <v>0.04</v>
      </c>
      <c r="I247" s="3">
        <v>0.13</v>
      </c>
      <c r="J247" s="3">
        <v>17.91</v>
      </c>
      <c r="K247" s="3">
        <v>0.02</v>
      </c>
      <c r="L247" s="3">
        <v>0.55000000000000004</v>
      </c>
      <c r="M247" s="3">
        <v>85.3</v>
      </c>
      <c r="N247" s="3">
        <v>137.61000000000001</v>
      </c>
      <c r="O247" s="3">
        <v>126.41</v>
      </c>
      <c r="P247" s="3">
        <v>18.04</v>
      </c>
      <c r="Q247" s="3">
        <v>98.36</v>
      </c>
      <c r="R247" s="3">
        <v>0.21</v>
      </c>
      <c r="S247" s="3">
        <v>15.62</v>
      </c>
      <c r="T247" s="3">
        <v>3.46</v>
      </c>
      <c r="U247" s="3">
        <v>27.04</v>
      </c>
    </row>
    <row r="248" spans="1:21">
      <c r="A248" s="3" t="s">
        <v>90</v>
      </c>
      <c r="B248" s="3" t="s">
        <v>91</v>
      </c>
      <c r="C248" s="3">
        <v>150</v>
      </c>
      <c r="D248" s="3">
        <v>0.1</v>
      </c>
      <c r="E248" s="3">
        <v>0</v>
      </c>
      <c r="F248" s="3">
        <v>4.8</v>
      </c>
      <c r="G248" s="3">
        <v>19.600000000000001</v>
      </c>
      <c r="H248" s="3">
        <v>0</v>
      </c>
      <c r="I248" s="3">
        <v>0</v>
      </c>
      <c r="J248" s="3">
        <v>0.11</v>
      </c>
      <c r="K248" s="3">
        <v>0</v>
      </c>
      <c r="L248" s="3">
        <v>0.02</v>
      </c>
      <c r="M248" s="3">
        <v>0.27</v>
      </c>
      <c r="N248" s="3">
        <v>7.85</v>
      </c>
      <c r="O248" s="3">
        <v>47.93</v>
      </c>
      <c r="P248" s="3">
        <v>1.44</v>
      </c>
      <c r="Q248" s="3">
        <v>2.69</v>
      </c>
      <c r="R248" s="3">
        <v>0.28000000000000003</v>
      </c>
      <c r="S248" s="3">
        <v>0</v>
      </c>
      <c r="T248" s="3">
        <v>0</v>
      </c>
      <c r="U248" s="3">
        <v>0</v>
      </c>
    </row>
    <row r="249" spans="1:21">
      <c r="A249" s="3" t="s">
        <v>36</v>
      </c>
      <c r="B249" s="3" t="s">
        <v>37</v>
      </c>
      <c r="C249" s="3">
        <v>20</v>
      </c>
      <c r="D249" s="3">
        <v>1.6</v>
      </c>
      <c r="E249" s="3">
        <v>0.2</v>
      </c>
      <c r="F249" s="3">
        <v>9.8000000000000007</v>
      </c>
      <c r="G249" s="3">
        <v>47.5</v>
      </c>
      <c r="H249" s="3">
        <v>0.03</v>
      </c>
      <c r="I249" s="3">
        <v>0.01</v>
      </c>
      <c r="J249" s="3">
        <v>0</v>
      </c>
      <c r="K249" s="3">
        <v>0</v>
      </c>
      <c r="L249" s="3">
        <v>0</v>
      </c>
      <c r="M249" s="3">
        <v>88.6</v>
      </c>
      <c r="N249" s="3">
        <v>27.2</v>
      </c>
      <c r="O249" s="3">
        <v>4.5999999999999996</v>
      </c>
      <c r="P249" s="3">
        <v>6.8</v>
      </c>
      <c r="Q249" s="3">
        <v>17.8</v>
      </c>
      <c r="R249" s="3">
        <v>0.4</v>
      </c>
      <c r="S249" s="3">
        <v>0.64</v>
      </c>
      <c r="T249" s="3">
        <v>1.2</v>
      </c>
      <c r="U249" s="3">
        <v>2.9</v>
      </c>
    </row>
    <row r="250" spans="1:21">
      <c r="A250" s="3"/>
      <c r="B250" s="2" t="s">
        <v>38</v>
      </c>
      <c r="C250" s="2">
        <f t="shared" ref="C250:U250" si="36">SUM(C246:C249)</f>
        <v>330</v>
      </c>
      <c r="D250" s="2">
        <f t="shared" si="36"/>
        <v>7.6999999999999993</v>
      </c>
      <c r="E250" s="2">
        <f t="shared" si="36"/>
        <v>6.6000000000000005</v>
      </c>
      <c r="F250" s="2">
        <f t="shared" si="36"/>
        <v>28.400000000000002</v>
      </c>
      <c r="G250" s="2">
        <f t="shared" si="36"/>
        <v>202.99999999999997</v>
      </c>
      <c r="H250" s="2">
        <f t="shared" si="36"/>
        <v>7.0000000000000007E-2</v>
      </c>
      <c r="I250" s="2">
        <f t="shared" si="36"/>
        <v>0.17</v>
      </c>
      <c r="J250" s="2">
        <f t="shared" si="36"/>
        <v>44.019999999999996</v>
      </c>
      <c r="K250" s="2">
        <f t="shared" si="36"/>
        <v>0.12000000000000001</v>
      </c>
      <c r="L250" s="2">
        <f t="shared" si="36"/>
        <v>0.64000000000000012</v>
      </c>
      <c r="M250" s="2">
        <f t="shared" si="36"/>
        <v>255.17000000000002</v>
      </c>
      <c r="N250" s="2">
        <f t="shared" si="36"/>
        <v>181.46</v>
      </c>
      <c r="O250" s="2">
        <f t="shared" si="36"/>
        <v>266.94</v>
      </c>
      <c r="P250" s="2">
        <f t="shared" si="36"/>
        <v>29.78</v>
      </c>
      <c r="Q250" s="2">
        <f t="shared" si="36"/>
        <v>168.85000000000002</v>
      </c>
      <c r="R250" s="2">
        <f t="shared" si="36"/>
        <v>0.9900000000000001</v>
      </c>
      <c r="S250" s="2">
        <f t="shared" si="36"/>
        <v>16.259999999999998</v>
      </c>
      <c r="T250" s="2">
        <f t="shared" si="36"/>
        <v>6.11</v>
      </c>
      <c r="U250" s="2">
        <f t="shared" si="36"/>
        <v>29.939999999999998</v>
      </c>
    </row>
    <row r="251" spans="1:21">
      <c r="A251" s="3"/>
      <c r="B251" s="2" t="s">
        <v>39</v>
      </c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</row>
    <row r="252" spans="1:21">
      <c r="A252" s="3" t="s">
        <v>36</v>
      </c>
      <c r="B252" s="3" t="s">
        <v>40</v>
      </c>
      <c r="C252" s="3">
        <v>150</v>
      </c>
      <c r="D252" s="3">
        <v>4.4000000000000004</v>
      </c>
      <c r="E252" s="3">
        <v>3.8</v>
      </c>
      <c r="F252" s="3">
        <v>7.2</v>
      </c>
      <c r="G252" s="3">
        <v>80</v>
      </c>
      <c r="H252" s="3">
        <v>0.06</v>
      </c>
      <c r="I252" s="3">
        <v>0.23</v>
      </c>
      <c r="J252" s="3">
        <v>33</v>
      </c>
      <c r="K252" s="3">
        <v>0</v>
      </c>
      <c r="L252" s="3">
        <v>1.95</v>
      </c>
      <c r="M252" s="3">
        <v>75</v>
      </c>
      <c r="N252" s="3">
        <v>219</v>
      </c>
      <c r="O252" s="3">
        <v>180</v>
      </c>
      <c r="P252" s="3">
        <v>21</v>
      </c>
      <c r="Q252" s="3">
        <v>135</v>
      </c>
      <c r="R252" s="3">
        <v>0.15</v>
      </c>
      <c r="S252" s="3">
        <v>13.5</v>
      </c>
      <c r="T252" s="3">
        <v>3</v>
      </c>
      <c r="U252" s="3">
        <v>30</v>
      </c>
    </row>
    <row r="253" spans="1:21">
      <c r="A253" s="3"/>
      <c r="B253" s="2" t="s">
        <v>41</v>
      </c>
      <c r="C253" s="2">
        <v>150</v>
      </c>
      <c r="D253" s="2">
        <v>4.4000000000000004</v>
      </c>
      <c r="E253" s="2">
        <v>3.8</v>
      </c>
      <c r="F253" s="2">
        <v>7.2</v>
      </c>
      <c r="G253" s="2">
        <v>80</v>
      </c>
      <c r="H253" s="2">
        <v>0.06</v>
      </c>
      <c r="I253" s="2">
        <v>0.23</v>
      </c>
      <c r="J253" s="2">
        <v>33</v>
      </c>
      <c r="K253" s="2">
        <v>0</v>
      </c>
      <c r="L253" s="2">
        <v>1.95</v>
      </c>
      <c r="M253" s="2">
        <v>75</v>
      </c>
      <c r="N253" s="2">
        <v>219</v>
      </c>
      <c r="O253" s="2">
        <v>180</v>
      </c>
      <c r="P253" s="2">
        <v>21</v>
      </c>
      <c r="Q253" s="2">
        <v>135</v>
      </c>
      <c r="R253" s="2">
        <v>0.15</v>
      </c>
      <c r="S253" s="2">
        <v>13.5</v>
      </c>
      <c r="T253" s="2">
        <v>3</v>
      </c>
      <c r="U253" s="2">
        <v>30</v>
      </c>
    </row>
    <row r="254" spans="1:21">
      <c r="A254" s="3"/>
      <c r="B254" s="2" t="s">
        <v>42</v>
      </c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</row>
    <row r="255" spans="1:21" ht="30">
      <c r="A255" s="9" t="s">
        <v>199</v>
      </c>
      <c r="B255" s="17" t="s">
        <v>200</v>
      </c>
      <c r="C255" s="3">
        <v>40</v>
      </c>
      <c r="D255" s="3">
        <v>0.37</v>
      </c>
      <c r="E255" s="3">
        <v>4.07</v>
      </c>
      <c r="F255" s="3">
        <v>2.86</v>
      </c>
      <c r="G255" s="3">
        <v>49.5</v>
      </c>
      <c r="H255" s="3">
        <v>0.01</v>
      </c>
      <c r="I255" s="3">
        <v>0.01</v>
      </c>
      <c r="J255" s="3">
        <v>293.16000000000003</v>
      </c>
      <c r="K255" s="3">
        <v>0</v>
      </c>
      <c r="L255" s="3">
        <v>0</v>
      </c>
      <c r="M255" s="3">
        <v>45</v>
      </c>
      <c r="N255" s="3">
        <v>69</v>
      </c>
      <c r="O255" s="3">
        <v>8</v>
      </c>
      <c r="P255" s="3">
        <v>9</v>
      </c>
      <c r="Q255" s="3">
        <v>13</v>
      </c>
      <c r="R255" s="3">
        <v>0.3</v>
      </c>
      <c r="S255" s="3">
        <v>6.79</v>
      </c>
      <c r="T255" s="3">
        <v>0</v>
      </c>
      <c r="U255" s="3">
        <v>14.38</v>
      </c>
    </row>
    <row r="256" spans="1:21" ht="15.75" customHeight="1">
      <c r="A256" s="3" t="s">
        <v>43</v>
      </c>
      <c r="B256" s="9" t="s">
        <v>188</v>
      </c>
      <c r="C256" s="3">
        <v>150</v>
      </c>
      <c r="D256" s="3">
        <v>3.9</v>
      </c>
      <c r="E256" s="3">
        <v>2.1</v>
      </c>
      <c r="F256" s="3">
        <v>13.9</v>
      </c>
      <c r="G256" s="3">
        <v>89.7</v>
      </c>
      <c r="H256" s="3">
        <v>0.06</v>
      </c>
      <c r="I256" s="3">
        <v>0.04</v>
      </c>
      <c r="J256" s="3">
        <v>73.14</v>
      </c>
      <c r="K256" s="3">
        <v>0</v>
      </c>
      <c r="L256" s="3">
        <v>5.17</v>
      </c>
      <c r="M256" s="3">
        <v>69.760000000000005</v>
      </c>
      <c r="N256" s="3">
        <v>307.81</v>
      </c>
      <c r="O256" s="3">
        <v>10.29</v>
      </c>
      <c r="P256" s="3">
        <v>15.63</v>
      </c>
      <c r="Q256" s="3">
        <v>40.92</v>
      </c>
      <c r="R256" s="3">
        <v>0.65</v>
      </c>
      <c r="S256" s="3">
        <v>12.57</v>
      </c>
      <c r="T256" s="3">
        <v>0.17</v>
      </c>
      <c r="U256" s="3">
        <v>24.54</v>
      </c>
    </row>
    <row r="257" spans="1:21">
      <c r="A257" s="3" t="s">
        <v>101</v>
      </c>
      <c r="B257" s="3" t="s">
        <v>102</v>
      </c>
      <c r="C257" s="3">
        <v>130</v>
      </c>
      <c r="D257" s="3">
        <v>2.7</v>
      </c>
      <c r="E257" s="3">
        <v>4.5999999999999996</v>
      </c>
      <c r="F257" s="3">
        <v>17.2</v>
      </c>
      <c r="G257" s="3">
        <v>120.8</v>
      </c>
      <c r="H257" s="3">
        <v>0.1</v>
      </c>
      <c r="I257" s="3">
        <v>0.09</v>
      </c>
      <c r="J257" s="3">
        <v>20.62</v>
      </c>
      <c r="K257" s="3">
        <v>0.08</v>
      </c>
      <c r="L257" s="3">
        <v>8.84</v>
      </c>
      <c r="M257" s="3">
        <v>140.21</v>
      </c>
      <c r="N257" s="3">
        <v>541.52</v>
      </c>
      <c r="O257" s="3">
        <v>34.22</v>
      </c>
      <c r="P257" s="3">
        <v>24.47</v>
      </c>
      <c r="Q257" s="3">
        <v>73.209999999999994</v>
      </c>
      <c r="R257" s="3">
        <v>0.89</v>
      </c>
      <c r="S257" s="3">
        <v>24.67</v>
      </c>
      <c r="T257" s="3">
        <v>0.68</v>
      </c>
      <c r="U257" s="3">
        <v>37.090000000000003</v>
      </c>
    </row>
    <row r="258" spans="1:21">
      <c r="A258" s="3" t="s">
        <v>120</v>
      </c>
      <c r="B258" s="3" t="s">
        <v>121</v>
      </c>
      <c r="C258" s="11" t="s">
        <v>147</v>
      </c>
      <c r="D258" s="3">
        <v>13.6</v>
      </c>
      <c r="E258" s="3">
        <v>13.2</v>
      </c>
      <c r="F258" s="3">
        <v>3.1</v>
      </c>
      <c r="G258" s="3">
        <v>185.7</v>
      </c>
      <c r="H258" s="3">
        <v>0.04</v>
      </c>
      <c r="I258" s="3">
        <v>0.1</v>
      </c>
      <c r="J258" s="3">
        <v>20.37</v>
      </c>
      <c r="K258" s="3">
        <v>0.06</v>
      </c>
      <c r="L258" s="3">
        <v>1.1299999999999999</v>
      </c>
      <c r="M258" s="3">
        <v>96.78</v>
      </c>
      <c r="N258" s="3">
        <v>257.95</v>
      </c>
      <c r="O258" s="3">
        <v>44.59</v>
      </c>
      <c r="P258" s="3">
        <v>18.600000000000001</v>
      </c>
      <c r="Q258" s="3">
        <v>133.30000000000001</v>
      </c>
      <c r="R258" s="3">
        <v>1.97</v>
      </c>
      <c r="S258" s="3">
        <v>13.64</v>
      </c>
      <c r="T258" s="3">
        <v>0.26</v>
      </c>
      <c r="U258" s="3">
        <v>50.17</v>
      </c>
    </row>
    <row r="259" spans="1:21">
      <c r="A259" s="3" t="s">
        <v>44</v>
      </c>
      <c r="B259" s="3" t="s">
        <v>45</v>
      </c>
      <c r="C259" s="3">
        <v>150</v>
      </c>
      <c r="D259" s="3">
        <v>0.4</v>
      </c>
      <c r="E259" s="3">
        <v>0</v>
      </c>
      <c r="F259" s="3">
        <v>14.8</v>
      </c>
      <c r="G259" s="3">
        <v>60.7</v>
      </c>
      <c r="H259" s="3">
        <v>0</v>
      </c>
      <c r="I259" s="3">
        <v>0</v>
      </c>
      <c r="J259" s="3">
        <v>11.25</v>
      </c>
      <c r="K259" s="3">
        <v>0</v>
      </c>
      <c r="L259" s="3">
        <v>0.02</v>
      </c>
      <c r="M259" s="3">
        <v>0.04</v>
      </c>
      <c r="N259" s="3">
        <v>0.13</v>
      </c>
      <c r="O259" s="3">
        <v>81.06</v>
      </c>
      <c r="P259" s="3">
        <v>1.58</v>
      </c>
      <c r="Q259" s="3">
        <v>3.23</v>
      </c>
      <c r="R259" s="3">
        <v>0.06</v>
      </c>
      <c r="S259" s="3">
        <v>0</v>
      </c>
      <c r="T259" s="3">
        <v>0</v>
      </c>
      <c r="U259" s="3">
        <v>0</v>
      </c>
    </row>
    <row r="260" spans="1:21">
      <c r="A260" s="3" t="s">
        <v>36</v>
      </c>
      <c r="B260" s="3" t="s">
        <v>46</v>
      </c>
      <c r="C260" s="3">
        <v>20</v>
      </c>
      <c r="D260" s="3">
        <v>1.5</v>
      </c>
      <c r="E260" s="3">
        <v>0.2</v>
      </c>
      <c r="F260" s="3">
        <v>9.8000000000000007</v>
      </c>
      <c r="G260" s="3">
        <v>46.9</v>
      </c>
      <c r="H260" s="3">
        <v>0.02</v>
      </c>
      <c r="I260" s="3">
        <v>0.01</v>
      </c>
      <c r="J260" s="3">
        <v>0</v>
      </c>
      <c r="K260" s="3">
        <v>0</v>
      </c>
      <c r="L260" s="3">
        <v>0</v>
      </c>
      <c r="M260" s="3">
        <v>99.8</v>
      </c>
      <c r="N260" s="3">
        <v>18.600000000000001</v>
      </c>
      <c r="O260" s="3">
        <v>4</v>
      </c>
      <c r="P260" s="3">
        <v>2.8</v>
      </c>
      <c r="Q260" s="3">
        <v>13</v>
      </c>
      <c r="R260" s="3">
        <v>0.22</v>
      </c>
      <c r="S260" s="3">
        <v>0.64</v>
      </c>
      <c r="T260" s="3">
        <v>1.2</v>
      </c>
      <c r="U260" s="3">
        <v>2.9</v>
      </c>
    </row>
    <row r="261" spans="1:21">
      <c r="A261" s="3" t="s">
        <v>36</v>
      </c>
      <c r="B261" s="3" t="s">
        <v>47</v>
      </c>
      <c r="C261" s="3">
        <v>20</v>
      </c>
      <c r="D261" s="3">
        <v>1.3</v>
      </c>
      <c r="E261" s="3">
        <v>0.2</v>
      </c>
      <c r="F261" s="3">
        <v>6.7</v>
      </c>
      <c r="G261" s="3">
        <v>34.200000000000003</v>
      </c>
      <c r="H261" s="3">
        <v>0.04</v>
      </c>
      <c r="I261" s="3">
        <v>0.02</v>
      </c>
      <c r="J261" s="3">
        <v>0</v>
      </c>
      <c r="K261" s="3">
        <v>0</v>
      </c>
      <c r="L261" s="3">
        <v>0</v>
      </c>
      <c r="M261" s="3">
        <v>122</v>
      </c>
      <c r="N261" s="3">
        <v>49</v>
      </c>
      <c r="O261" s="3">
        <v>7</v>
      </c>
      <c r="P261" s="3">
        <v>9.4</v>
      </c>
      <c r="Q261" s="3">
        <v>31.6</v>
      </c>
      <c r="R261" s="3">
        <v>0.78</v>
      </c>
      <c r="S261" s="3">
        <v>0</v>
      </c>
      <c r="T261" s="3">
        <v>6.18</v>
      </c>
      <c r="U261" s="3">
        <v>0</v>
      </c>
    </row>
    <row r="262" spans="1:21">
      <c r="A262" s="3"/>
      <c r="B262" s="2" t="s">
        <v>48</v>
      </c>
      <c r="C262" s="2">
        <v>610</v>
      </c>
      <c r="D262" s="2">
        <f t="shared" ref="D262:U262" si="37">SUM(D255:D261)</f>
        <v>23.77</v>
      </c>
      <c r="E262" s="2">
        <f t="shared" si="37"/>
        <v>24.369999999999997</v>
      </c>
      <c r="F262" s="2">
        <f t="shared" si="37"/>
        <v>68.36</v>
      </c>
      <c r="G262" s="2">
        <f t="shared" si="37"/>
        <v>587.5</v>
      </c>
      <c r="H262" s="2">
        <f t="shared" si="37"/>
        <v>0.26999999999999996</v>
      </c>
      <c r="I262" s="2">
        <f t="shared" si="37"/>
        <v>0.27</v>
      </c>
      <c r="J262" s="2">
        <f t="shared" si="37"/>
        <v>418.54</v>
      </c>
      <c r="K262" s="2">
        <f t="shared" si="37"/>
        <v>0.14000000000000001</v>
      </c>
      <c r="L262" s="2">
        <f t="shared" si="37"/>
        <v>15.16</v>
      </c>
      <c r="M262" s="2">
        <f t="shared" si="37"/>
        <v>573.59</v>
      </c>
      <c r="N262" s="2">
        <f t="shared" si="37"/>
        <v>1244.01</v>
      </c>
      <c r="O262" s="2">
        <f t="shared" si="37"/>
        <v>189.16</v>
      </c>
      <c r="P262" s="2">
        <f t="shared" si="37"/>
        <v>81.48</v>
      </c>
      <c r="Q262" s="2">
        <f t="shared" si="37"/>
        <v>308.26000000000005</v>
      </c>
      <c r="R262" s="2">
        <f t="shared" si="37"/>
        <v>4.87</v>
      </c>
      <c r="S262" s="2">
        <f t="shared" si="37"/>
        <v>58.31</v>
      </c>
      <c r="T262" s="2">
        <f t="shared" si="37"/>
        <v>8.49</v>
      </c>
      <c r="U262" s="2">
        <f t="shared" si="37"/>
        <v>129.08000000000001</v>
      </c>
    </row>
    <row r="263" spans="1:21">
      <c r="A263" s="3"/>
      <c r="B263" s="2" t="s">
        <v>49</v>
      </c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</row>
    <row r="264" spans="1:21">
      <c r="A264" s="3" t="s">
        <v>123</v>
      </c>
      <c r="B264" s="3" t="s">
        <v>124</v>
      </c>
      <c r="C264" s="3">
        <v>150</v>
      </c>
      <c r="D264" s="3">
        <v>6.2</v>
      </c>
      <c r="E264" s="3">
        <v>7.6</v>
      </c>
      <c r="F264" s="3">
        <v>28.2</v>
      </c>
      <c r="G264" s="3">
        <v>206.2</v>
      </c>
      <c r="H264" s="3">
        <v>0.14000000000000001</v>
      </c>
      <c r="I264" s="3">
        <v>0.11</v>
      </c>
      <c r="J264" s="3">
        <v>31.22</v>
      </c>
      <c r="K264" s="3">
        <v>0.1</v>
      </c>
      <c r="L264" s="3">
        <v>0.41</v>
      </c>
      <c r="M264" s="3">
        <v>254.01</v>
      </c>
      <c r="N264" s="3">
        <v>162.16999999999999</v>
      </c>
      <c r="O264" s="3">
        <v>107.34</v>
      </c>
      <c r="P264" s="3">
        <v>36.72</v>
      </c>
      <c r="Q264" s="3">
        <v>139.54</v>
      </c>
      <c r="R264" s="3">
        <v>0.99</v>
      </c>
      <c r="S264" s="3">
        <v>38.71</v>
      </c>
      <c r="T264" s="3">
        <v>2.33</v>
      </c>
      <c r="U264" s="3">
        <v>26.31</v>
      </c>
    </row>
    <row r="265" spans="1:21">
      <c r="A265" s="3" t="s">
        <v>34</v>
      </c>
      <c r="B265" s="3" t="s">
        <v>35</v>
      </c>
      <c r="C265" s="3">
        <v>150</v>
      </c>
      <c r="D265" s="3">
        <v>1.1000000000000001</v>
      </c>
      <c r="E265" s="3">
        <v>0.8</v>
      </c>
      <c r="F265" s="3">
        <v>6.4</v>
      </c>
      <c r="G265" s="3">
        <v>37.700000000000003</v>
      </c>
      <c r="H265" s="3">
        <v>0.01</v>
      </c>
      <c r="I265" s="3">
        <v>0.05</v>
      </c>
      <c r="J265" s="3">
        <v>5.0599999999999996</v>
      </c>
      <c r="K265" s="3">
        <v>0</v>
      </c>
      <c r="L265" s="3">
        <v>0.21</v>
      </c>
      <c r="M265" s="3">
        <v>14.52</v>
      </c>
      <c r="N265" s="3">
        <v>53.29</v>
      </c>
      <c r="O265" s="3">
        <v>75.98</v>
      </c>
      <c r="P265" s="3">
        <v>6</v>
      </c>
      <c r="Q265" s="3">
        <v>32.049999999999997</v>
      </c>
      <c r="R265" s="3">
        <v>0.31</v>
      </c>
      <c r="S265" s="3">
        <v>3.38</v>
      </c>
      <c r="T265" s="3">
        <v>0.66</v>
      </c>
      <c r="U265" s="3">
        <v>7.5</v>
      </c>
    </row>
    <row r="266" spans="1:21">
      <c r="A266" s="9" t="s">
        <v>36</v>
      </c>
      <c r="B266" s="9" t="s">
        <v>196</v>
      </c>
      <c r="C266" s="3">
        <v>140</v>
      </c>
      <c r="D266" s="3">
        <v>3.6</v>
      </c>
      <c r="E266" s="3">
        <v>1.2</v>
      </c>
      <c r="F266" s="3">
        <v>50.4</v>
      </c>
      <c r="G266" s="3">
        <v>226.8</v>
      </c>
      <c r="H266" s="3">
        <v>7.0000000000000007E-2</v>
      </c>
      <c r="I266" s="3">
        <v>0.1</v>
      </c>
      <c r="J266" s="3">
        <v>28.8</v>
      </c>
      <c r="K266" s="3">
        <v>0</v>
      </c>
      <c r="L266" s="3">
        <v>10</v>
      </c>
      <c r="M266" s="3">
        <v>57</v>
      </c>
      <c r="N266" s="3">
        <v>693</v>
      </c>
      <c r="O266" s="3">
        <v>17</v>
      </c>
      <c r="P266" s="3">
        <v>88</v>
      </c>
      <c r="Q266" s="3">
        <v>58</v>
      </c>
      <c r="R266" s="3">
        <v>1.3</v>
      </c>
      <c r="S266" s="3">
        <v>0.12</v>
      </c>
      <c r="T266" s="3">
        <v>2.1</v>
      </c>
      <c r="U266" s="3">
        <v>5.28</v>
      </c>
    </row>
    <row r="267" spans="1:21">
      <c r="A267" s="3" t="s">
        <v>36</v>
      </c>
      <c r="B267" s="3" t="s">
        <v>46</v>
      </c>
      <c r="C267" s="3">
        <v>20</v>
      </c>
      <c r="D267" s="3">
        <v>1.5</v>
      </c>
      <c r="E267" s="3">
        <v>0.2</v>
      </c>
      <c r="F267" s="3">
        <v>9.8000000000000007</v>
      </c>
      <c r="G267" s="3">
        <v>46.9</v>
      </c>
      <c r="H267" s="3">
        <v>0.02</v>
      </c>
      <c r="I267" s="3">
        <v>0.01</v>
      </c>
      <c r="J267" s="3">
        <v>0</v>
      </c>
      <c r="K267" s="3">
        <v>0</v>
      </c>
      <c r="L267" s="3">
        <v>0</v>
      </c>
      <c r="M267" s="3">
        <v>99.8</v>
      </c>
      <c r="N267" s="3">
        <v>18.600000000000001</v>
      </c>
      <c r="O267" s="3">
        <v>4</v>
      </c>
      <c r="P267" s="3">
        <v>2.8</v>
      </c>
      <c r="Q267" s="3">
        <v>13</v>
      </c>
      <c r="R267" s="3">
        <v>0.22</v>
      </c>
      <c r="S267" s="3">
        <v>0.64</v>
      </c>
      <c r="T267" s="3">
        <v>1.2</v>
      </c>
      <c r="U267" s="3">
        <v>2.9</v>
      </c>
    </row>
    <row r="268" spans="1:21" ht="17.25" customHeight="1">
      <c r="A268" s="3"/>
      <c r="B268" s="2" t="s">
        <v>53</v>
      </c>
      <c r="C268" s="2">
        <f t="shared" ref="C268:U268" si="38">SUM(C264:C267)</f>
        <v>460</v>
      </c>
      <c r="D268" s="2">
        <f t="shared" si="38"/>
        <v>12.4</v>
      </c>
      <c r="E268" s="2">
        <f t="shared" si="38"/>
        <v>9.7999999999999989</v>
      </c>
      <c r="F268" s="2">
        <f t="shared" si="38"/>
        <v>94.8</v>
      </c>
      <c r="G268" s="2">
        <f t="shared" si="38"/>
        <v>517.6</v>
      </c>
      <c r="H268" s="2">
        <f t="shared" si="38"/>
        <v>0.24000000000000002</v>
      </c>
      <c r="I268" s="2">
        <f t="shared" si="38"/>
        <v>0.27</v>
      </c>
      <c r="J268" s="2">
        <f t="shared" si="38"/>
        <v>65.08</v>
      </c>
      <c r="K268" s="2">
        <f t="shared" si="38"/>
        <v>0.1</v>
      </c>
      <c r="L268" s="2">
        <f t="shared" si="38"/>
        <v>10.62</v>
      </c>
      <c r="M268" s="2">
        <f t="shared" si="38"/>
        <v>425.33</v>
      </c>
      <c r="N268" s="2">
        <f t="shared" si="38"/>
        <v>927.06000000000006</v>
      </c>
      <c r="O268" s="2">
        <f t="shared" si="38"/>
        <v>204.32</v>
      </c>
      <c r="P268" s="2">
        <f t="shared" si="38"/>
        <v>133.52000000000001</v>
      </c>
      <c r="Q268" s="2">
        <f t="shared" si="38"/>
        <v>242.58999999999997</v>
      </c>
      <c r="R268" s="2">
        <f t="shared" si="38"/>
        <v>2.8200000000000003</v>
      </c>
      <c r="S268" s="2">
        <f t="shared" si="38"/>
        <v>42.85</v>
      </c>
      <c r="T268" s="2">
        <f t="shared" si="38"/>
        <v>6.29</v>
      </c>
      <c r="U268" s="2">
        <f t="shared" si="38"/>
        <v>41.99</v>
      </c>
    </row>
    <row r="269" spans="1:21">
      <c r="A269" s="3"/>
      <c r="B269" s="5" t="s">
        <v>54</v>
      </c>
      <c r="C269" s="5">
        <f t="shared" ref="C269:U269" si="39">C250+C253+C262+C268</f>
        <v>1550</v>
      </c>
      <c r="D269" s="5">
        <f t="shared" si="39"/>
        <v>48.269999999999996</v>
      </c>
      <c r="E269" s="5">
        <f t="shared" si="39"/>
        <v>44.569999999999993</v>
      </c>
      <c r="F269" s="5">
        <f t="shared" si="39"/>
        <v>198.76</v>
      </c>
      <c r="G269" s="5">
        <f t="shared" si="39"/>
        <v>1388.1</v>
      </c>
      <c r="H269" s="5">
        <f t="shared" si="39"/>
        <v>0.64</v>
      </c>
      <c r="I269" s="5">
        <f t="shared" si="39"/>
        <v>0.94000000000000006</v>
      </c>
      <c r="J269" s="5">
        <f t="shared" si="39"/>
        <v>560.64</v>
      </c>
      <c r="K269" s="5">
        <f t="shared" si="39"/>
        <v>0.36</v>
      </c>
      <c r="L269" s="5">
        <f t="shared" si="39"/>
        <v>28.369999999999997</v>
      </c>
      <c r="M269" s="5">
        <f t="shared" si="39"/>
        <v>1329.09</v>
      </c>
      <c r="N269" s="5">
        <f t="shared" si="39"/>
        <v>2571.5300000000002</v>
      </c>
      <c r="O269" s="5">
        <f t="shared" si="39"/>
        <v>840.42000000000007</v>
      </c>
      <c r="P269" s="5">
        <f t="shared" si="39"/>
        <v>265.77999999999997</v>
      </c>
      <c r="Q269" s="5">
        <f t="shared" si="39"/>
        <v>854.7</v>
      </c>
      <c r="R269" s="5">
        <f t="shared" si="39"/>
        <v>8.83</v>
      </c>
      <c r="S269" s="5">
        <f t="shared" si="39"/>
        <v>130.91999999999999</v>
      </c>
      <c r="T269" s="5">
        <f t="shared" si="39"/>
        <v>23.89</v>
      </c>
      <c r="U269" s="5">
        <f t="shared" si="39"/>
        <v>231.01000000000002</v>
      </c>
    </row>
    <row r="271" spans="1:21" ht="15.75">
      <c r="A271" s="33" t="s">
        <v>184</v>
      </c>
      <c r="B271" s="33"/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</row>
    <row r="272" spans="1:21">
      <c r="A272" s="7" t="s">
        <v>0</v>
      </c>
      <c r="B272" s="7" t="s">
        <v>1</v>
      </c>
      <c r="C272" s="7" t="s">
        <v>2</v>
      </c>
      <c r="D272" s="7" t="s">
        <v>3</v>
      </c>
      <c r="E272" s="7" t="s">
        <v>4</v>
      </c>
      <c r="F272" s="7" t="s">
        <v>5</v>
      </c>
      <c r="G272" s="7" t="s">
        <v>6</v>
      </c>
      <c r="H272" s="7" t="s">
        <v>7</v>
      </c>
      <c r="I272" s="7" t="s">
        <v>8</v>
      </c>
      <c r="J272" s="7" t="s">
        <v>9</v>
      </c>
      <c r="K272" s="7" t="s">
        <v>10</v>
      </c>
      <c r="L272" s="7" t="s">
        <v>11</v>
      </c>
      <c r="M272" s="7" t="s">
        <v>12</v>
      </c>
      <c r="N272" s="7" t="s">
        <v>13</v>
      </c>
      <c r="O272" s="7" t="s">
        <v>14</v>
      </c>
      <c r="P272" s="7" t="s">
        <v>15</v>
      </c>
      <c r="Q272" s="7" t="s">
        <v>16</v>
      </c>
      <c r="R272" s="7" t="s">
        <v>17</v>
      </c>
      <c r="S272" s="7" t="s">
        <v>18</v>
      </c>
      <c r="T272" s="7" t="s">
        <v>19</v>
      </c>
      <c r="U272" s="7" t="s">
        <v>20</v>
      </c>
    </row>
    <row r="273" spans="1:21">
      <c r="A273" s="7"/>
      <c r="B273" s="7"/>
      <c r="C273" s="7" t="s">
        <v>21</v>
      </c>
      <c r="D273" s="7" t="s">
        <v>21</v>
      </c>
      <c r="E273" s="7" t="s">
        <v>21</v>
      </c>
      <c r="F273" s="7" t="s">
        <v>21</v>
      </c>
      <c r="G273" s="7" t="s">
        <v>22</v>
      </c>
      <c r="H273" s="7" t="s">
        <v>23</v>
      </c>
      <c r="I273" s="7" t="s">
        <v>23</v>
      </c>
      <c r="J273" s="7" t="s">
        <v>24</v>
      </c>
      <c r="K273" s="7" t="s">
        <v>25</v>
      </c>
      <c r="L273" s="7" t="s">
        <v>23</v>
      </c>
      <c r="M273" s="7" t="s">
        <v>23</v>
      </c>
      <c r="N273" s="7" t="s">
        <v>23</v>
      </c>
      <c r="O273" s="7" t="s">
        <v>23</v>
      </c>
      <c r="P273" s="7" t="s">
        <v>23</v>
      </c>
      <c r="Q273" s="7" t="s">
        <v>23</v>
      </c>
      <c r="R273" s="7" t="s">
        <v>23</v>
      </c>
      <c r="S273" s="7" t="s">
        <v>25</v>
      </c>
      <c r="T273" s="7" t="s">
        <v>25</v>
      </c>
      <c r="U273" s="7" t="s">
        <v>25</v>
      </c>
    </row>
    <row r="274" spans="1:21">
      <c r="A274" s="3"/>
      <c r="B274" s="4" t="s">
        <v>125</v>
      </c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</row>
    <row r="275" spans="1:21">
      <c r="A275" s="3"/>
      <c r="B275" s="2" t="s">
        <v>27</v>
      </c>
      <c r="C275" s="6" t="s">
        <v>132</v>
      </c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</row>
    <row r="276" spans="1:21">
      <c r="A276" s="3" t="s">
        <v>73</v>
      </c>
      <c r="B276" s="3" t="s">
        <v>74</v>
      </c>
      <c r="C276" s="3">
        <v>150</v>
      </c>
      <c r="D276" s="3">
        <v>12.68</v>
      </c>
      <c r="E276" s="3">
        <v>17.95</v>
      </c>
      <c r="F276" s="3">
        <v>3.25</v>
      </c>
      <c r="G276" s="3">
        <v>225.2</v>
      </c>
      <c r="H276" s="3">
        <v>7.0000000000000007E-2</v>
      </c>
      <c r="I276" s="3">
        <v>0.4</v>
      </c>
      <c r="J276" s="3">
        <v>182.66</v>
      </c>
      <c r="K276" s="3">
        <v>2.1800000000000002</v>
      </c>
      <c r="L276" s="3">
        <v>0</v>
      </c>
      <c r="M276" s="3">
        <v>264</v>
      </c>
      <c r="N276" s="3">
        <v>180</v>
      </c>
      <c r="O276" s="3">
        <v>110</v>
      </c>
      <c r="P276" s="3">
        <v>17</v>
      </c>
      <c r="Q276" s="3">
        <v>202</v>
      </c>
      <c r="R276" s="3">
        <v>2.1</v>
      </c>
      <c r="S276" s="3">
        <v>43.65</v>
      </c>
      <c r="T276" s="3">
        <v>26</v>
      </c>
      <c r="U276" s="3">
        <v>62.62</v>
      </c>
    </row>
    <row r="277" spans="1:21">
      <c r="A277" s="3" t="s">
        <v>75</v>
      </c>
      <c r="B277" s="3" t="s">
        <v>76</v>
      </c>
      <c r="C277" s="3">
        <v>155</v>
      </c>
      <c r="D277" s="3">
        <v>0.1</v>
      </c>
      <c r="E277" s="3">
        <v>0</v>
      </c>
      <c r="F277" s="3">
        <v>4.9000000000000004</v>
      </c>
      <c r="G277" s="3">
        <v>20.399999999999999</v>
      </c>
      <c r="H277" s="3">
        <v>0</v>
      </c>
      <c r="I277" s="3">
        <v>0</v>
      </c>
      <c r="J277" s="3">
        <v>0.18</v>
      </c>
      <c r="K277" s="3">
        <v>0</v>
      </c>
      <c r="L277" s="3">
        <v>0.86</v>
      </c>
      <c r="M277" s="3">
        <v>0.71</v>
      </c>
      <c r="N277" s="3">
        <v>14.95</v>
      </c>
      <c r="O277" s="3">
        <v>48.62</v>
      </c>
      <c r="P277" s="3">
        <v>1.98</v>
      </c>
      <c r="Q277" s="3">
        <v>3.7</v>
      </c>
      <c r="R277" s="3">
        <v>0.31</v>
      </c>
      <c r="S277" s="3">
        <v>0.01</v>
      </c>
      <c r="T277" s="3">
        <v>0.02</v>
      </c>
      <c r="U277" s="3">
        <v>0.53</v>
      </c>
    </row>
    <row r="278" spans="1:21">
      <c r="A278" s="3" t="s">
        <v>36</v>
      </c>
      <c r="B278" s="3" t="s">
        <v>37</v>
      </c>
      <c r="C278" s="3">
        <v>20</v>
      </c>
      <c r="D278" s="3">
        <v>1.6</v>
      </c>
      <c r="E278" s="3">
        <v>0.2</v>
      </c>
      <c r="F278" s="3">
        <v>9.8000000000000007</v>
      </c>
      <c r="G278" s="3">
        <v>47.5</v>
      </c>
      <c r="H278" s="3">
        <v>0.03</v>
      </c>
      <c r="I278" s="3">
        <v>0.01</v>
      </c>
      <c r="J278" s="3">
        <v>0</v>
      </c>
      <c r="K278" s="3">
        <v>0</v>
      </c>
      <c r="L278" s="3">
        <v>0</v>
      </c>
      <c r="M278" s="3">
        <v>88.6</v>
      </c>
      <c r="N278" s="3">
        <v>27.2</v>
      </c>
      <c r="O278" s="3">
        <v>4.5999999999999996</v>
      </c>
      <c r="P278" s="3">
        <v>6.8</v>
      </c>
      <c r="Q278" s="3">
        <v>17.8</v>
      </c>
      <c r="R278" s="3">
        <v>0.4</v>
      </c>
      <c r="S278" s="3">
        <v>0.64</v>
      </c>
      <c r="T278" s="3">
        <v>1.2</v>
      </c>
      <c r="U278" s="3">
        <v>2.9</v>
      </c>
    </row>
    <row r="279" spans="1:21">
      <c r="A279" s="3"/>
      <c r="B279" s="2" t="s">
        <v>38</v>
      </c>
      <c r="C279" s="2">
        <f t="shared" ref="C279:U279" si="40">SUM(C276:C278)</f>
        <v>325</v>
      </c>
      <c r="D279" s="2">
        <f t="shared" si="40"/>
        <v>14.379999999999999</v>
      </c>
      <c r="E279" s="2">
        <f t="shared" si="40"/>
        <v>18.149999999999999</v>
      </c>
      <c r="F279" s="2">
        <f t="shared" si="40"/>
        <v>17.950000000000003</v>
      </c>
      <c r="G279" s="2">
        <f t="shared" si="40"/>
        <v>293.10000000000002</v>
      </c>
      <c r="H279" s="2">
        <f t="shared" si="40"/>
        <v>0.1</v>
      </c>
      <c r="I279" s="2">
        <f t="shared" si="40"/>
        <v>0.41000000000000003</v>
      </c>
      <c r="J279" s="2">
        <f t="shared" si="40"/>
        <v>182.84</v>
      </c>
      <c r="K279" s="2">
        <f t="shared" si="40"/>
        <v>2.1800000000000002</v>
      </c>
      <c r="L279" s="2">
        <f t="shared" si="40"/>
        <v>0.86</v>
      </c>
      <c r="M279" s="2">
        <f t="shared" si="40"/>
        <v>353.30999999999995</v>
      </c>
      <c r="N279" s="2">
        <f t="shared" si="40"/>
        <v>222.14999999999998</v>
      </c>
      <c r="O279" s="2">
        <f t="shared" si="40"/>
        <v>163.22</v>
      </c>
      <c r="P279" s="2">
        <f t="shared" si="40"/>
        <v>25.78</v>
      </c>
      <c r="Q279" s="2">
        <f t="shared" si="40"/>
        <v>223.5</v>
      </c>
      <c r="R279" s="2">
        <f t="shared" si="40"/>
        <v>2.81</v>
      </c>
      <c r="S279" s="2">
        <f t="shared" si="40"/>
        <v>44.3</v>
      </c>
      <c r="T279" s="2">
        <f t="shared" si="40"/>
        <v>27.22</v>
      </c>
      <c r="U279" s="2">
        <f t="shared" si="40"/>
        <v>66.05</v>
      </c>
    </row>
    <row r="280" spans="1:21">
      <c r="A280" s="3"/>
      <c r="B280" s="2" t="s">
        <v>39</v>
      </c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</row>
    <row r="281" spans="1:21">
      <c r="A281" s="3" t="s">
        <v>36</v>
      </c>
      <c r="B281" s="3" t="s">
        <v>137</v>
      </c>
      <c r="C281" s="3">
        <v>150</v>
      </c>
      <c r="D281" s="3">
        <v>4.4000000000000004</v>
      </c>
      <c r="E281" s="3">
        <v>3.8</v>
      </c>
      <c r="F281" s="3">
        <v>6.3</v>
      </c>
      <c r="G281" s="3">
        <v>76.400000000000006</v>
      </c>
      <c r="H281" s="3">
        <v>0.03</v>
      </c>
      <c r="I281" s="3">
        <v>0.2</v>
      </c>
      <c r="J281" s="3">
        <v>33</v>
      </c>
      <c r="K281" s="3">
        <v>0</v>
      </c>
      <c r="L281" s="3">
        <v>0.45</v>
      </c>
      <c r="M281" s="3">
        <v>75</v>
      </c>
      <c r="N281" s="3">
        <v>219</v>
      </c>
      <c r="O281" s="3">
        <v>186</v>
      </c>
      <c r="P281" s="3">
        <v>21</v>
      </c>
      <c r="Q281" s="3">
        <v>138</v>
      </c>
      <c r="R281" s="3">
        <v>0.15</v>
      </c>
      <c r="S281" s="3">
        <v>13.5</v>
      </c>
      <c r="T281" s="3">
        <v>1.5</v>
      </c>
      <c r="U281" s="3">
        <v>30</v>
      </c>
    </row>
    <row r="282" spans="1:21">
      <c r="A282" s="3"/>
      <c r="B282" s="2" t="s">
        <v>41</v>
      </c>
      <c r="C282" s="2">
        <f>C281</f>
        <v>150</v>
      </c>
      <c r="D282" s="2">
        <f t="shared" ref="D282:U282" si="41">D281</f>
        <v>4.4000000000000004</v>
      </c>
      <c r="E282" s="2">
        <f t="shared" si="41"/>
        <v>3.8</v>
      </c>
      <c r="F282" s="2">
        <f t="shared" si="41"/>
        <v>6.3</v>
      </c>
      <c r="G282" s="2">
        <f t="shared" si="41"/>
        <v>76.400000000000006</v>
      </c>
      <c r="H282" s="2">
        <f t="shared" si="41"/>
        <v>0.03</v>
      </c>
      <c r="I282" s="2">
        <f t="shared" si="41"/>
        <v>0.2</v>
      </c>
      <c r="J282" s="2">
        <f t="shared" si="41"/>
        <v>33</v>
      </c>
      <c r="K282" s="2">
        <f t="shared" si="41"/>
        <v>0</v>
      </c>
      <c r="L282" s="2">
        <f t="shared" si="41"/>
        <v>0.45</v>
      </c>
      <c r="M282" s="2">
        <f t="shared" si="41"/>
        <v>75</v>
      </c>
      <c r="N282" s="2">
        <f t="shared" si="41"/>
        <v>219</v>
      </c>
      <c r="O282" s="2">
        <f t="shared" si="41"/>
        <v>186</v>
      </c>
      <c r="P282" s="2">
        <f t="shared" si="41"/>
        <v>21</v>
      </c>
      <c r="Q282" s="2">
        <f t="shared" si="41"/>
        <v>138</v>
      </c>
      <c r="R282" s="2">
        <f t="shared" si="41"/>
        <v>0.15</v>
      </c>
      <c r="S282" s="2">
        <f t="shared" si="41"/>
        <v>13.5</v>
      </c>
      <c r="T282" s="2">
        <f t="shared" si="41"/>
        <v>1.5</v>
      </c>
      <c r="U282" s="2">
        <f t="shared" si="41"/>
        <v>30</v>
      </c>
    </row>
    <row r="283" spans="1:21">
      <c r="A283" s="3"/>
      <c r="B283" s="2" t="s">
        <v>42</v>
      </c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</row>
    <row r="284" spans="1:21">
      <c r="A284" s="3" t="s">
        <v>128</v>
      </c>
      <c r="B284" s="3" t="s">
        <v>129</v>
      </c>
      <c r="C284" s="3">
        <v>40</v>
      </c>
      <c r="D284" s="3">
        <v>0.47</v>
      </c>
      <c r="E284" s="3">
        <v>3.58</v>
      </c>
      <c r="F284" s="3">
        <v>2.68</v>
      </c>
      <c r="G284" s="3">
        <v>44.7</v>
      </c>
      <c r="H284" s="3">
        <v>0.01</v>
      </c>
      <c r="I284" s="3">
        <v>0</v>
      </c>
      <c r="J284" s="3">
        <v>48.59</v>
      </c>
      <c r="K284" s="3">
        <v>0</v>
      </c>
      <c r="L284" s="3">
        <v>1</v>
      </c>
      <c r="M284" s="3">
        <v>133</v>
      </c>
      <c r="N284" s="3">
        <v>85</v>
      </c>
      <c r="O284" s="3">
        <v>8</v>
      </c>
      <c r="P284" s="3">
        <v>6</v>
      </c>
      <c r="Q284" s="3">
        <v>14</v>
      </c>
      <c r="R284" s="3">
        <v>0.3</v>
      </c>
      <c r="S284" s="3">
        <v>5.24</v>
      </c>
      <c r="T284" s="3">
        <v>0</v>
      </c>
      <c r="U284" s="3">
        <v>7.9</v>
      </c>
    </row>
    <row r="285" spans="1:21">
      <c r="A285" s="3" t="s">
        <v>99</v>
      </c>
      <c r="B285" s="3" t="s">
        <v>100</v>
      </c>
      <c r="C285" s="3">
        <v>150</v>
      </c>
      <c r="D285" s="3">
        <v>3.5</v>
      </c>
      <c r="E285" s="3">
        <v>4.3</v>
      </c>
      <c r="F285" s="3">
        <v>7.6</v>
      </c>
      <c r="G285" s="3">
        <v>82.8</v>
      </c>
      <c r="H285" s="3">
        <v>0.03</v>
      </c>
      <c r="I285" s="3">
        <v>0.03</v>
      </c>
      <c r="J285" s="3">
        <v>101</v>
      </c>
      <c r="K285" s="3">
        <v>0</v>
      </c>
      <c r="L285" s="3">
        <v>5.07</v>
      </c>
      <c r="M285" s="3">
        <v>80.27</v>
      </c>
      <c r="N285" s="3">
        <v>198.47</v>
      </c>
      <c r="O285" s="3">
        <v>25.26</v>
      </c>
      <c r="P285" s="3">
        <v>14.42</v>
      </c>
      <c r="Q285" s="3">
        <v>31.98</v>
      </c>
      <c r="R285" s="3">
        <v>0.65</v>
      </c>
      <c r="S285" s="3">
        <v>12.87</v>
      </c>
      <c r="T285" s="3">
        <v>0.3</v>
      </c>
      <c r="U285" s="3">
        <v>16.97</v>
      </c>
    </row>
    <row r="286" spans="1:21">
      <c r="A286" s="3" t="s">
        <v>130</v>
      </c>
      <c r="B286" s="3" t="s">
        <v>131</v>
      </c>
      <c r="C286" s="3">
        <v>130</v>
      </c>
      <c r="D286" s="3">
        <v>4.5999999999999996</v>
      </c>
      <c r="E286" s="3">
        <v>4.3</v>
      </c>
      <c r="F286" s="3">
        <v>28.4</v>
      </c>
      <c r="G286" s="3">
        <v>170.6</v>
      </c>
      <c r="H286" s="3">
        <v>0.05</v>
      </c>
      <c r="I286" s="3">
        <v>0.02</v>
      </c>
      <c r="J286" s="3">
        <v>15.91</v>
      </c>
      <c r="K286" s="3">
        <v>0.08</v>
      </c>
      <c r="L286" s="3">
        <v>0</v>
      </c>
      <c r="M286" s="3">
        <v>129.16</v>
      </c>
      <c r="N286" s="3">
        <v>46.62</v>
      </c>
      <c r="O286" s="3">
        <v>91.72</v>
      </c>
      <c r="P286" s="3">
        <v>6.24</v>
      </c>
      <c r="Q286" s="3">
        <v>35.28</v>
      </c>
      <c r="R286" s="3">
        <v>0.64</v>
      </c>
      <c r="S286" s="3">
        <v>18</v>
      </c>
      <c r="T286" s="3">
        <v>0.05</v>
      </c>
      <c r="U286" s="3">
        <v>10.33</v>
      </c>
    </row>
    <row r="287" spans="1:21" ht="30">
      <c r="A287" s="17" t="s">
        <v>144</v>
      </c>
      <c r="B287" s="9" t="s">
        <v>164</v>
      </c>
      <c r="C287" s="3">
        <v>75</v>
      </c>
      <c r="D287" s="3">
        <v>8.98</v>
      </c>
      <c r="E287" s="3">
        <v>9.49</v>
      </c>
      <c r="F287" s="3">
        <v>7.31</v>
      </c>
      <c r="G287" s="3">
        <v>150.5</v>
      </c>
      <c r="H287" s="3">
        <v>0</v>
      </c>
      <c r="I287" s="3">
        <v>0</v>
      </c>
      <c r="J287" s="3">
        <v>0</v>
      </c>
      <c r="K287" s="3">
        <v>0</v>
      </c>
      <c r="L287" s="3">
        <v>0.79</v>
      </c>
      <c r="M287" s="3">
        <v>0</v>
      </c>
      <c r="N287" s="3">
        <v>0</v>
      </c>
      <c r="O287" s="3">
        <v>0</v>
      </c>
      <c r="P287" s="3">
        <v>0</v>
      </c>
      <c r="Q287" s="3">
        <v>0</v>
      </c>
      <c r="R287" s="3">
        <v>0</v>
      </c>
      <c r="S287" s="3">
        <v>0</v>
      </c>
      <c r="T287" s="3">
        <v>0</v>
      </c>
      <c r="U287" s="3">
        <v>0</v>
      </c>
    </row>
    <row r="288" spans="1:21">
      <c r="A288" s="3" t="s">
        <v>81</v>
      </c>
      <c r="B288" s="3" t="s">
        <v>82</v>
      </c>
      <c r="C288" s="3">
        <v>30</v>
      </c>
      <c r="D288" s="3">
        <v>1</v>
      </c>
      <c r="E288" s="3">
        <v>0.7</v>
      </c>
      <c r="F288" s="3">
        <v>2.7</v>
      </c>
      <c r="G288" s="3">
        <v>21.2</v>
      </c>
      <c r="H288" s="3">
        <v>0.01</v>
      </c>
      <c r="I288" s="3">
        <v>0</v>
      </c>
      <c r="J288" s="3">
        <v>38.450000000000003</v>
      </c>
      <c r="K288" s="3">
        <v>0.01</v>
      </c>
      <c r="L288" s="3">
        <v>0.81</v>
      </c>
      <c r="M288" s="3">
        <v>3.7</v>
      </c>
      <c r="N288" s="3">
        <v>42.58</v>
      </c>
      <c r="O288" s="3">
        <v>2.77</v>
      </c>
      <c r="P288" s="3">
        <v>3.67</v>
      </c>
      <c r="Q288" s="3">
        <v>7.16</v>
      </c>
      <c r="R288" s="3">
        <v>0.15</v>
      </c>
      <c r="S288" s="3">
        <v>0.54</v>
      </c>
      <c r="T288" s="3">
        <v>0.13</v>
      </c>
      <c r="U288" s="3">
        <v>2.71</v>
      </c>
    </row>
    <row r="289" spans="1:21">
      <c r="A289" s="9" t="s">
        <v>180</v>
      </c>
      <c r="B289" s="9" t="s">
        <v>179</v>
      </c>
      <c r="C289" s="3">
        <v>150</v>
      </c>
      <c r="D289" s="3">
        <v>0.1</v>
      </c>
      <c r="E289" s="3">
        <v>0.1</v>
      </c>
      <c r="F289" s="3">
        <v>8.5</v>
      </c>
      <c r="G289" s="3">
        <v>35.6</v>
      </c>
      <c r="H289" s="3">
        <v>0</v>
      </c>
      <c r="I289" s="3">
        <v>0</v>
      </c>
      <c r="J289" s="3">
        <v>0</v>
      </c>
      <c r="K289" s="3">
        <v>0</v>
      </c>
      <c r="L289" s="3">
        <v>0.8</v>
      </c>
      <c r="M289" s="3">
        <v>0</v>
      </c>
      <c r="N289" s="3">
        <v>0</v>
      </c>
      <c r="O289" s="3">
        <v>8.9</v>
      </c>
      <c r="P289" s="3">
        <v>2.8</v>
      </c>
      <c r="Q289" s="3">
        <v>1.9</v>
      </c>
      <c r="R289" s="3">
        <v>0.4</v>
      </c>
      <c r="S289" s="3">
        <v>0</v>
      </c>
      <c r="T289" s="3">
        <v>0</v>
      </c>
      <c r="U289" s="3">
        <v>0</v>
      </c>
    </row>
    <row r="290" spans="1:21">
      <c r="A290" s="3" t="s">
        <v>36</v>
      </c>
      <c r="B290" s="3" t="s">
        <v>46</v>
      </c>
      <c r="C290" s="3">
        <v>20</v>
      </c>
      <c r="D290" s="3">
        <v>1.5</v>
      </c>
      <c r="E290" s="3">
        <v>0.2</v>
      </c>
      <c r="F290" s="3">
        <v>9.8000000000000007</v>
      </c>
      <c r="G290" s="3">
        <v>46.9</v>
      </c>
      <c r="H290" s="3">
        <v>0.02</v>
      </c>
      <c r="I290" s="3">
        <v>0.01</v>
      </c>
      <c r="J290" s="3">
        <v>0</v>
      </c>
      <c r="K290" s="3">
        <v>0</v>
      </c>
      <c r="L290" s="3">
        <v>0</v>
      </c>
      <c r="M290" s="3">
        <v>99.8</v>
      </c>
      <c r="N290" s="3">
        <v>18.600000000000001</v>
      </c>
      <c r="O290" s="3">
        <v>4</v>
      </c>
      <c r="P290" s="3">
        <v>2.8</v>
      </c>
      <c r="Q290" s="3">
        <v>13</v>
      </c>
      <c r="R290" s="3">
        <v>0.22</v>
      </c>
      <c r="S290" s="3">
        <v>0.64</v>
      </c>
      <c r="T290" s="3">
        <v>1.2</v>
      </c>
      <c r="U290" s="3">
        <v>2.9</v>
      </c>
    </row>
    <row r="291" spans="1:21">
      <c r="A291" s="3" t="s">
        <v>36</v>
      </c>
      <c r="B291" s="3" t="s">
        <v>47</v>
      </c>
      <c r="C291" s="3">
        <v>20</v>
      </c>
      <c r="D291" s="3">
        <v>1.3</v>
      </c>
      <c r="E291" s="3">
        <v>0.2</v>
      </c>
      <c r="F291" s="3">
        <v>6.7</v>
      </c>
      <c r="G291" s="3">
        <v>34.200000000000003</v>
      </c>
      <c r="H291" s="3">
        <v>0.04</v>
      </c>
      <c r="I291" s="3">
        <v>0.02</v>
      </c>
      <c r="J291" s="3">
        <v>0</v>
      </c>
      <c r="K291" s="3">
        <v>0</v>
      </c>
      <c r="L291" s="3">
        <v>0</v>
      </c>
      <c r="M291" s="3">
        <v>122</v>
      </c>
      <c r="N291" s="3">
        <v>49</v>
      </c>
      <c r="O291" s="3">
        <v>7</v>
      </c>
      <c r="P291" s="3">
        <v>9.4</v>
      </c>
      <c r="Q291" s="3">
        <v>31.6</v>
      </c>
      <c r="R291" s="3">
        <v>0.78</v>
      </c>
      <c r="S291" s="3">
        <v>0</v>
      </c>
      <c r="T291" s="3">
        <v>6.18</v>
      </c>
      <c r="U291" s="3">
        <v>0</v>
      </c>
    </row>
    <row r="292" spans="1:21">
      <c r="A292" s="3"/>
      <c r="B292" s="2" t="s">
        <v>48</v>
      </c>
      <c r="C292" s="2">
        <f>SUM(C284:C291)</f>
        <v>615</v>
      </c>
      <c r="D292" s="2">
        <f t="shared" ref="D292:U292" si="42">SUM(D284:D291)</f>
        <v>21.450000000000003</v>
      </c>
      <c r="E292" s="2">
        <f t="shared" si="42"/>
        <v>22.87</v>
      </c>
      <c r="F292" s="2">
        <f t="shared" si="42"/>
        <v>73.690000000000012</v>
      </c>
      <c r="G292" s="2">
        <f t="shared" si="42"/>
        <v>586.50000000000011</v>
      </c>
      <c r="H292" s="2">
        <f t="shared" si="42"/>
        <v>0.16</v>
      </c>
      <c r="I292" s="2">
        <f t="shared" si="42"/>
        <v>0.08</v>
      </c>
      <c r="J292" s="2">
        <f t="shared" si="42"/>
        <v>203.95</v>
      </c>
      <c r="K292" s="2">
        <f t="shared" si="42"/>
        <v>0.09</v>
      </c>
      <c r="L292" s="2">
        <f t="shared" si="42"/>
        <v>8.4700000000000006</v>
      </c>
      <c r="M292" s="2">
        <f t="shared" si="42"/>
        <v>567.92999999999995</v>
      </c>
      <c r="N292" s="2">
        <f t="shared" si="42"/>
        <v>440.27000000000004</v>
      </c>
      <c r="O292" s="2">
        <f t="shared" si="42"/>
        <v>147.65</v>
      </c>
      <c r="P292" s="2">
        <f t="shared" si="42"/>
        <v>45.33</v>
      </c>
      <c r="Q292" s="2">
        <f t="shared" si="42"/>
        <v>134.92000000000002</v>
      </c>
      <c r="R292" s="2">
        <f t="shared" si="42"/>
        <v>3.1399999999999997</v>
      </c>
      <c r="S292" s="2">
        <f t="shared" si="42"/>
        <v>37.29</v>
      </c>
      <c r="T292" s="2">
        <f t="shared" si="42"/>
        <v>7.8599999999999994</v>
      </c>
      <c r="U292" s="2">
        <f t="shared" si="42"/>
        <v>40.809999999999995</v>
      </c>
    </row>
    <row r="293" spans="1:21">
      <c r="A293" s="3"/>
      <c r="B293" s="2" t="s">
        <v>49</v>
      </c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</row>
    <row r="294" spans="1:21">
      <c r="A294" s="3" t="s">
        <v>50</v>
      </c>
      <c r="B294" s="3" t="s">
        <v>51</v>
      </c>
      <c r="C294" s="3">
        <v>150</v>
      </c>
      <c r="D294" s="3">
        <v>3.7</v>
      </c>
      <c r="E294" s="3">
        <v>4.4000000000000004</v>
      </c>
      <c r="F294" s="3">
        <v>18</v>
      </c>
      <c r="G294" s="3">
        <v>126.7</v>
      </c>
      <c r="H294" s="3">
        <v>0.05</v>
      </c>
      <c r="I294" s="3">
        <v>0.1</v>
      </c>
      <c r="J294" s="3">
        <v>20.37</v>
      </c>
      <c r="K294" s="3">
        <v>0.05</v>
      </c>
      <c r="L294" s="3">
        <v>0.4</v>
      </c>
      <c r="M294" s="3">
        <v>251.81</v>
      </c>
      <c r="N294" s="3">
        <v>117.53</v>
      </c>
      <c r="O294" s="3">
        <v>102.97</v>
      </c>
      <c r="P294" s="3">
        <v>20.309999999999999</v>
      </c>
      <c r="Q294" s="3">
        <v>92.77</v>
      </c>
      <c r="R294" s="3">
        <v>0.39</v>
      </c>
      <c r="S294" s="3">
        <v>37.409999999999997</v>
      </c>
      <c r="T294" s="3">
        <v>3.07</v>
      </c>
      <c r="U294" s="3">
        <v>23.34</v>
      </c>
    </row>
    <row r="295" spans="1:21">
      <c r="A295" s="3" t="s">
        <v>36</v>
      </c>
      <c r="B295" s="3" t="s">
        <v>71</v>
      </c>
      <c r="C295" s="3">
        <v>150</v>
      </c>
      <c r="D295" s="3">
        <v>0.8</v>
      </c>
      <c r="E295" s="3">
        <v>0.2</v>
      </c>
      <c r="F295" s="3">
        <v>15.2</v>
      </c>
      <c r="G295" s="3">
        <v>65</v>
      </c>
      <c r="H295" s="3">
        <v>0.02</v>
      </c>
      <c r="I295" s="3">
        <v>0.02</v>
      </c>
      <c r="J295" s="3">
        <v>0</v>
      </c>
      <c r="K295" s="3">
        <v>0</v>
      </c>
      <c r="L295" s="3">
        <v>3</v>
      </c>
      <c r="M295" s="3">
        <v>9</v>
      </c>
      <c r="N295" s="3">
        <v>180</v>
      </c>
      <c r="O295" s="3">
        <v>10.5</v>
      </c>
      <c r="P295" s="3">
        <v>6</v>
      </c>
      <c r="Q295" s="3">
        <v>10.5</v>
      </c>
      <c r="R295" s="3">
        <v>2.1</v>
      </c>
      <c r="S295" s="3">
        <v>0</v>
      </c>
      <c r="T295" s="3">
        <v>0</v>
      </c>
      <c r="U295" s="3">
        <v>0</v>
      </c>
    </row>
    <row r="296" spans="1:21">
      <c r="A296" s="3" t="s">
        <v>36</v>
      </c>
      <c r="B296" s="3" t="s">
        <v>47</v>
      </c>
      <c r="C296" s="3">
        <v>20</v>
      </c>
      <c r="D296" s="3">
        <v>1.3</v>
      </c>
      <c r="E296" s="3">
        <v>0.2</v>
      </c>
      <c r="F296" s="3">
        <v>6.7</v>
      </c>
      <c r="G296" s="3">
        <v>34.200000000000003</v>
      </c>
      <c r="H296" s="3">
        <v>0.04</v>
      </c>
      <c r="I296" s="3">
        <v>0.02</v>
      </c>
      <c r="J296" s="3">
        <v>0</v>
      </c>
      <c r="K296" s="3">
        <v>0</v>
      </c>
      <c r="L296" s="3">
        <v>0</v>
      </c>
      <c r="M296" s="3">
        <v>122</v>
      </c>
      <c r="N296" s="3">
        <v>49</v>
      </c>
      <c r="O296" s="3">
        <v>7</v>
      </c>
      <c r="P296" s="3">
        <v>9.4</v>
      </c>
      <c r="Q296" s="3">
        <v>31.6</v>
      </c>
      <c r="R296" s="3">
        <v>0.78</v>
      </c>
      <c r="S296" s="3">
        <v>0</v>
      </c>
      <c r="T296" s="3">
        <v>6.18</v>
      </c>
      <c r="U296" s="3">
        <v>0</v>
      </c>
    </row>
    <row r="297" spans="1:21">
      <c r="A297" s="3"/>
      <c r="B297" s="2" t="s">
        <v>53</v>
      </c>
      <c r="C297" s="2">
        <f t="shared" ref="C297:U297" si="43">SUM(C294:C296)</f>
        <v>320</v>
      </c>
      <c r="D297" s="2">
        <f t="shared" si="43"/>
        <v>5.8</v>
      </c>
      <c r="E297" s="2">
        <f t="shared" si="43"/>
        <v>4.8000000000000007</v>
      </c>
      <c r="F297" s="2">
        <f t="shared" si="43"/>
        <v>39.900000000000006</v>
      </c>
      <c r="G297" s="2">
        <f t="shared" si="43"/>
        <v>225.89999999999998</v>
      </c>
      <c r="H297" s="2">
        <f t="shared" si="43"/>
        <v>0.11000000000000001</v>
      </c>
      <c r="I297" s="2">
        <f t="shared" si="43"/>
        <v>0.14000000000000001</v>
      </c>
      <c r="J297" s="2">
        <f t="shared" si="43"/>
        <v>20.37</v>
      </c>
      <c r="K297" s="2">
        <f t="shared" si="43"/>
        <v>0.05</v>
      </c>
      <c r="L297" s="2">
        <f t="shared" si="43"/>
        <v>3.4</v>
      </c>
      <c r="M297" s="2">
        <f t="shared" si="43"/>
        <v>382.81</v>
      </c>
      <c r="N297" s="2">
        <f t="shared" si="43"/>
        <v>346.53</v>
      </c>
      <c r="O297" s="2">
        <f t="shared" si="43"/>
        <v>120.47</v>
      </c>
      <c r="P297" s="2">
        <f t="shared" si="43"/>
        <v>35.71</v>
      </c>
      <c r="Q297" s="2">
        <f t="shared" si="43"/>
        <v>134.87</v>
      </c>
      <c r="R297" s="2">
        <f t="shared" si="43"/>
        <v>3.2700000000000005</v>
      </c>
      <c r="S297" s="2">
        <f t="shared" si="43"/>
        <v>37.409999999999997</v>
      </c>
      <c r="T297" s="2">
        <f t="shared" si="43"/>
        <v>9.25</v>
      </c>
      <c r="U297" s="2">
        <f t="shared" si="43"/>
        <v>23.34</v>
      </c>
    </row>
    <row r="298" spans="1:21">
      <c r="A298" s="3"/>
      <c r="B298" s="5" t="s">
        <v>54</v>
      </c>
      <c r="C298" s="5">
        <f t="shared" ref="C298:U298" si="44">C297+C292+C282+C279</f>
        <v>1410</v>
      </c>
      <c r="D298" s="5">
        <f t="shared" si="44"/>
        <v>46.03</v>
      </c>
      <c r="E298" s="5">
        <f t="shared" si="44"/>
        <v>49.620000000000005</v>
      </c>
      <c r="F298" s="5">
        <f t="shared" si="44"/>
        <v>137.84000000000003</v>
      </c>
      <c r="G298" s="5">
        <f t="shared" si="44"/>
        <v>1181.9000000000001</v>
      </c>
      <c r="H298" s="5">
        <f t="shared" si="44"/>
        <v>0.4</v>
      </c>
      <c r="I298" s="5">
        <f t="shared" si="44"/>
        <v>0.83000000000000007</v>
      </c>
      <c r="J298" s="5">
        <f t="shared" si="44"/>
        <v>440.15999999999997</v>
      </c>
      <c r="K298" s="5">
        <f t="shared" si="44"/>
        <v>2.3200000000000003</v>
      </c>
      <c r="L298" s="5">
        <f t="shared" si="44"/>
        <v>13.18</v>
      </c>
      <c r="M298" s="5">
        <f t="shared" si="44"/>
        <v>1379.05</v>
      </c>
      <c r="N298" s="5">
        <f t="shared" si="44"/>
        <v>1227.9499999999998</v>
      </c>
      <c r="O298" s="5">
        <f t="shared" si="44"/>
        <v>617.34</v>
      </c>
      <c r="P298" s="5">
        <f t="shared" si="44"/>
        <v>127.82</v>
      </c>
      <c r="Q298" s="5">
        <f t="shared" si="44"/>
        <v>631.29</v>
      </c>
      <c r="R298" s="5">
        <f t="shared" si="44"/>
        <v>9.370000000000001</v>
      </c>
      <c r="S298" s="5">
        <f t="shared" si="44"/>
        <v>132.5</v>
      </c>
      <c r="T298" s="5">
        <f t="shared" si="44"/>
        <v>45.83</v>
      </c>
      <c r="U298" s="5">
        <f t="shared" si="44"/>
        <v>160.19999999999999</v>
      </c>
    </row>
    <row r="299" spans="1:21"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</row>
    <row r="301" spans="1:21" ht="15.75">
      <c r="B301" s="35" t="s">
        <v>148</v>
      </c>
      <c r="C301" s="30" t="s">
        <v>149</v>
      </c>
      <c r="D301" s="30"/>
      <c r="E301" s="30"/>
      <c r="F301" s="36" t="s">
        <v>6</v>
      </c>
      <c r="G301" s="38" t="s">
        <v>150</v>
      </c>
      <c r="H301" s="38"/>
      <c r="I301" s="38"/>
      <c r="J301" s="38"/>
      <c r="K301" s="38"/>
      <c r="L301" s="38" t="s">
        <v>151</v>
      </c>
      <c r="M301" s="38"/>
      <c r="N301" s="38"/>
      <c r="O301" s="38"/>
      <c r="P301" s="38"/>
      <c r="Q301" s="38"/>
      <c r="R301" s="38"/>
      <c r="S301" s="38"/>
      <c r="T301" s="38"/>
    </row>
    <row r="302" spans="1:21" ht="30">
      <c r="B302" s="35"/>
      <c r="C302" s="12" t="s">
        <v>3</v>
      </c>
      <c r="D302" s="13" t="s">
        <v>4</v>
      </c>
      <c r="E302" s="13" t="s">
        <v>5</v>
      </c>
      <c r="F302" s="37"/>
      <c r="G302" s="7" t="s">
        <v>7</v>
      </c>
      <c r="H302" s="7" t="s">
        <v>8</v>
      </c>
      <c r="I302" s="7" t="s">
        <v>9</v>
      </c>
      <c r="J302" s="7" t="s">
        <v>10</v>
      </c>
      <c r="K302" s="7" t="s">
        <v>11</v>
      </c>
      <c r="L302" s="7" t="s">
        <v>12</v>
      </c>
      <c r="M302" s="7" t="s">
        <v>13</v>
      </c>
      <c r="N302" s="7" t="s">
        <v>14</v>
      </c>
      <c r="O302" s="7" t="s">
        <v>15</v>
      </c>
      <c r="P302" s="7" t="s">
        <v>16</v>
      </c>
      <c r="Q302" s="7" t="s">
        <v>17</v>
      </c>
      <c r="R302" s="7" t="s">
        <v>18</v>
      </c>
      <c r="S302" s="7" t="s">
        <v>19</v>
      </c>
      <c r="T302" s="7" t="s">
        <v>20</v>
      </c>
    </row>
    <row r="303" spans="1:21">
      <c r="B303" s="35"/>
      <c r="C303" s="7" t="s">
        <v>21</v>
      </c>
      <c r="D303" s="7" t="s">
        <v>21</v>
      </c>
      <c r="E303" s="7" t="s">
        <v>21</v>
      </c>
      <c r="F303" s="14" t="s">
        <v>22</v>
      </c>
      <c r="G303" s="7" t="s">
        <v>23</v>
      </c>
      <c r="H303" s="7" t="s">
        <v>23</v>
      </c>
      <c r="I303" s="7" t="s">
        <v>24</v>
      </c>
      <c r="J303" s="7" t="s">
        <v>25</v>
      </c>
      <c r="K303" s="7" t="s">
        <v>23</v>
      </c>
      <c r="L303" s="7" t="s">
        <v>23</v>
      </c>
      <c r="M303" s="7" t="s">
        <v>23</v>
      </c>
      <c r="N303" s="7" t="s">
        <v>23</v>
      </c>
      <c r="O303" s="7" t="s">
        <v>23</v>
      </c>
      <c r="P303" s="7" t="s">
        <v>23</v>
      </c>
      <c r="Q303" s="7" t="s">
        <v>23</v>
      </c>
      <c r="R303" s="7" t="s">
        <v>25</v>
      </c>
      <c r="S303" s="7" t="s">
        <v>25</v>
      </c>
      <c r="T303" s="7" t="s">
        <v>25</v>
      </c>
    </row>
    <row r="304" spans="1:21">
      <c r="B304" s="9" t="s">
        <v>152</v>
      </c>
      <c r="C304" s="15">
        <f t="shared" ref="C304:T304" si="45">D37+D65+D93+D122+D152+D180+D209+D239+D269+D298</f>
        <v>541.66</v>
      </c>
      <c r="D304" s="15">
        <f t="shared" si="45"/>
        <v>431.93999999999994</v>
      </c>
      <c r="E304" s="15">
        <f t="shared" si="45"/>
        <v>1665.44</v>
      </c>
      <c r="F304" s="15">
        <f t="shared" si="45"/>
        <v>12702.300000000001</v>
      </c>
      <c r="G304" s="15">
        <f t="shared" si="45"/>
        <v>5.76</v>
      </c>
      <c r="H304" s="15">
        <f t="shared" si="45"/>
        <v>7.9300000000000006</v>
      </c>
      <c r="I304" s="15">
        <f t="shared" si="45"/>
        <v>3973.6099999999992</v>
      </c>
      <c r="J304" s="15">
        <f t="shared" si="45"/>
        <v>8.2200000000000024</v>
      </c>
      <c r="K304" s="15">
        <f t="shared" si="45"/>
        <v>208.44</v>
      </c>
      <c r="L304" s="15">
        <f t="shared" si="45"/>
        <v>12998.739999999998</v>
      </c>
      <c r="M304" s="15">
        <f t="shared" si="45"/>
        <v>16871.780000000002</v>
      </c>
      <c r="N304" s="15">
        <f t="shared" si="45"/>
        <v>7320.6</v>
      </c>
      <c r="O304" s="15">
        <f t="shared" si="45"/>
        <v>2072.0300000000002</v>
      </c>
      <c r="P304" s="15">
        <f t="shared" si="45"/>
        <v>8066.26</v>
      </c>
      <c r="Q304" s="15">
        <f t="shared" si="45"/>
        <v>98.89</v>
      </c>
      <c r="R304" s="15">
        <f t="shared" si="45"/>
        <v>1325.53</v>
      </c>
      <c r="S304" s="15">
        <f t="shared" si="45"/>
        <v>450.38999999999993</v>
      </c>
      <c r="T304" s="15">
        <f t="shared" si="45"/>
        <v>2427.56</v>
      </c>
    </row>
    <row r="305" spans="2:20">
      <c r="B305" s="9" t="s">
        <v>153</v>
      </c>
      <c r="C305" s="16">
        <f>C304/10</f>
        <v>54.165999999999997</v>
      </c>
      <c r="D305" s="16">
        <f t="shared" ref="D305:T305" si="46">D304/10</f>
        <v>43.193999999999996</v>
      </c>
      <c r="E305" s="16">
        <f t="shared" si="46"/>
        <v>166.54400000000001</v>
      </c>
      <c r="F305" s="16">
        <f t="shared" si="46"/>
        <v>1270.23</v>
      </c>
      <c r="G305" s="16">
        <f t="shared" si="46"/>
        <v>0.57599999999999996</v>
      </c>
      <c r="H305" s="16">
        <f t="shared" si="46"/>
        <v>0.79300000000000004</v>
      </c>
      <c r="I305" s="16">
        <f t="shared" si="46"/>
        <v>397.36099999999993</v>
      </c>
      <c r="J305" s="16">
        <f t="shared" si="46"/>
        <v>0.82200000000000029</v>
      </c>
      <c r="K305" s="16">
        <f t="shared" si="46"/>
        <v>20.844000000000001</v>
      </c>
      <c r="L305" s="16">
        <f t="shared" si="46"/>
        <v>1299.8739999999998</v>
      </c>
      <c r="M305" s="16">
        <f t="shared" si="46"/>
        <v>1687.1780000000003</v>
      </c>
      <c r="N305" s="16">
        <f t="shared" si="46"/>
        <v>732.06000000000006</v>
      </c>
      <c r="O305" s="16">
        <f t="shared" si="46"/>
        <v>207.20300000000003</v>
      </c>
      <c r="P305" s="16">
        <f t="shared" si="46"/>
        <v>806.62599999999998</v>
      </c>
      <c r="Q305" s="16">
        <f t="shared" si="46"/>
        <v>9.8889999999999993</v>
      </c>
      <c r="R305" s="16">
        <f t="shared" si="46"/>
        <v>132.553</v>
      </c>
      <c r="S305" s="16">
        <f t="shared" si="46"/>
        <v>45.038999999999994</v>
      </c>
      <c r="T305" s="16">
        <f t="shared" si="46"/>
        <v>242.756</v>
      </c>
    </row>
    <row r="306" spans="2:20" ht="30">
      <c r="B306" s="17" t="s">
        <v>154</v>
      </c>
      <c r="C306" s="18">
        <f>C304*4/F304*100</f>
        <v>17.057068404934537</v>
      </c>
      <c r="D306" s="18">
        <v>30.5</v>
      </c>
      <c r="E306" s="18">
        <f>E304*4*100/F304</f>
        <v>52.445305180951479</v>
      </c>
      <c r="F306" s="19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</row>
    <row r="308" spans="2:20">
      <c r="C308" s="29" t="s">
        <v>155</v>
      </c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</row>
    <row r="310" spans="2:20">
      <c r="B310" s="2" t="s">
        <v>156</v>
      </c>
      <c r="C310" s="30" t="s">
        <v>157</v>
      </c>
      <c r="D310" s="30"/>
      <c r="E310" s="30" t="s">
        <v>158</v>
      </c>
      <c r="F310" s="30"/>
      <c r="G310" s="30" t="s">
        <v>159</v>
      </c>
      <c r="H310" s="30"/>
      <c r="I310" s="30" t="s">
        <v>160</v>
      </c>
      <c r="J310" s="30"/>
    </row>
    <row r="311" spans="2:20">
      <c r="B311" s="9" t="s">
        <v>138</v>
      </c>
      <c r="C311" s="31">
        <f>(C17+C48+C75+C104+C133+C162+C191+C220+C250+C279)/10</f>
        <v>332.5</v>
      </c>
      <c r="D311" s="31"/>
      <c r="E311" s="32">
        <f>(C20+C51+C78+C107+C136+C165+C194+C223+C253+C282)/10</f>
        <v>150</v>
      </c>
      <c r="F311" s="32"/>
      <c r="G311" s="31">
        <f>(C30+C59+C87+C116+C145+C173+C202+C232+C262+C292)/10</f>
        <v>577.5</v>
      </c>
      <c r="H311" s="31"/>
      <c r="I311" s="31">
        <f>(C36+C64+C92+C121+C151+C179+C208+C238+C268+C297)/10</f>
        <v>360.7</v>
      </c>
      <c r="J311" s="31"/>
    </row>
    <row r="313" spans="2:20">
      <c r="B313" s="27"/>
      <c r="C313" s="28"/>
      <c r="D313" s="28"/>
      <c r="E313" s="28"/>
      <c r="F313" s="28"/>
      <c r="G313" s="28"/>
      <c r="H313" s="28"/>
      <c r="I313" s="28"/>
      <c r="J313" s="28"/>
    </row>
  </sheetData>
  <sheetProtection formatCells="0" formatColumns="0" formatRows="0" insertColumns="0" insertRows="0" insertHyperlinks="0" deleteColumns="0" deleteRows="0" sort="0" autoFilter="0" pivotTables="0"/>
  <mergeCells count="32">
    <mergeCell ref="A124:U124"/>
    <mergeCell ref="A1:B1"/>
    <mergeCell ref="O1:U1"/>
    <mergeCell ref="A2:G2"/>
    <mergeCell ref="O2:U2"/>
    <mergeCell ref="A3:G3"/>
    <mergeCell ref="O3:U3"/>
    <mergeCell ref="A5:U5"/>
    <mergeCell ref="A7:U7"/>
    <mergeCell ref="A39:U39"/>
    <mergeCell ref="A67:U67"/>
    <mergeCell ref="A95:U95"/>
    <mergeCell ref="B301:B303"/>
    <mergeCell ref="C301:E301"/>
    <mergeCell ref="F301:F302"/>
    <mergeCell ref="G301:K301"/>
    <mergeCell ref="L301:T301"/>
    <mergeCell ref="A154:U154"/>
    <mergeCell ref="A182:U182"/>
    <mergeCell ref="A211:U211"/>
    <mergeCell ref="A241:U241"/>
    <mergeCell ref="A271:U271"/>
    <mergeCell ref="B313:J313"/>
    <mergeCell ref="C308:T308"/>
    <mergeCell ref="C310:D310"/>
    <mergeCell ref="E310:F310"/>
    <mergeCell ref="G310:H310"/>
    <mergeCell ref="I310:J310"/>
    <mergeCell ref="C311:D311"/>
    <mergeCell ref="E311:F311"/>
    <mergeCell ref="G311:H311"/>
    <mergeCell ref="I311:J311"/>
  </mergeCells>
  <pageMargins left="0.7" right="0.7" top="0.75" bottom="0.75" header="0.3" footer="0.3"/>
  <pageSetup scale="67" orientation="landscape" r:id="rId1"/>
  <rowBreaks count="9" manualBreakCount="9">
    <brk id="38" max="16383" man="1"/>
    <brk id="65" max="16383" man="1"/>
    <brk id="93" max="16383" man="1"/>
    <brk id="122" max="16383" man="1"/>
    <brk id="152" max="16383" man="1"/>
    <brk id="180" max="16383" man="1"/>
    <brk id="209" max="16383" man="1"/>
    <brk id="239" max="16383" man="1"/>
    <brk id="270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FFF00"/>
  </sheetPr>
  <dimension ref="A1:U313"/>
  <sheetViews>
    <sheetView tabSelected="1" topLeftCell="A289" zoomScaleNormal="100" workbookViewId="0">
      <selection activeCell="I306" sqref="I306"/>
    </sheetView>
  </sheetViews>
  <sheetFormatPr defaultRowHeight="15"/>
  <cols>
    <col min="1" max="1" width="11.28515625" customWidth="1"/>
    <col min="2" max="2" width="43" customWidth="1"/>
    <col min="3" max="5" width="6.28515625" customWidth="1"/>
    <col min="6" max="7" width="7.85546875" customWidth="1"/>
    <col min="8" max="11" width="6.28515625" customWidth="1"/>
    <col min="12" max="12" width="7.42578125" customWidth="1"/>
    <col min="13" max="13" width="8.85546875" customWidth="1"/>
    <col min="14" max="21" width="6.28515625" customWidth="1"/>
  </cols>
  <sheetData>
    <row r="1" spans="1:21">
      <c r="A1" s="39" t="s">
        <v>139</v>
      </c>
      <c r="B1" s="40"/>
      <c r="O1" s="41" t="s">
        <v>140</v>
      </c>
      <c r="P1" s="42"/>
      <c r="Q1" s="42"/>
      <c r="R1" s="42"/>
      <c r="S1" s="42"/>
      <c r="T1" s="42"/>
      <c r="U1" s="42"/>
    </row>
    <row r="2" spans="1:21">
      <c r="A2" s="43" t="s">
        <v>143</v>
      </c>
      <c r="B2" s="44"/>
      <c r="C2" s="44"/>
      <c r="D2" s="44"/>
      <c r="E2" s="44"/>
      <c r="F2" s="44"/>
      <c r="G2" s="44"/>
      <c r="O2" s="45" t="s">
        <v>141</v>
      </c>
      <c r="P2" s="46"/>
      <c r="Q2" s="46"/>
      <c r="R2" s="46"/>
      <c r="S2" s="46"/>
      <c r="T2" s="46"/>
      <c r="U2" s="46"/>
    </row>
    <row r="3" spans="1:21">
      <c r="A3" s="39" t="s">
        <v>143</v>
      </c>
      <c r="B3" s="40"/>
      <c r="C3" s="40"/>
      <c r="D3" s="40"/>
      <c r="E3" s="40"/>
      <c r="F3" s="40"/>
      <c r="G3" s="40"/>
      <c r="O3" s="41" t="s">
        <v>142</v>
      </c>
      <c r="P3" s="42"/>
      <c r="Q3" s="42"/>
      <c r="R3" s="42"/>
      <c r="S3" s="42"/>
      <c r="T3" s="42"/>
      <c r="U3" s="42"/>
    </row>
    <row r="5" spans="1:21" ht="15.75">
      <c r="A5" s="47" t="s">
        <v>206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</row>
    <row r="6" spans="1:21" ht="15.75">
      <c r="A6" s="8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15.75">
      <c r="A7" s="33" t="s">
        <v>165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</row>
    <row r="9" spans="1:21">
      <c r="A9" s="7" t="s">
        <v>0</v>
      </c>
      <c r="B9" s="7" t="s">
        <v>1</v>
      </c>
      <c r="C9" s="7" t="s">
        <v>2</v>
      </c>
      <c r="D9" s="7" t="s">
        <v>3</v>
      </c>
      <c r="E9" s="7" t="s">
        <v>4</v>
      </c>
      <c r="F9" s="7" t="s">
        <v>5</v>
      </c>
      <c r="G9" s="7" t="s">
        <v>6</v>
      </c>
      <c r="H9" s="7" t="s">
        <v>7</v>
      </c>
      <c r="I9" s="7" t="s">
        <v>8</v>
      </c>
      <c r="J9" s="7" t="s">
        <v>9</v>
      </c>
      <c r="K9" s="7" t="s">
        <v>10</v>
      </c>
      <c r="L9" s="7" t="s">
        <v>11</v>
      </c>
      <c r="M9" s="7" t="s">
        <v>12</v>
      </c>
      <c r="N9" s="7" t="s">
        <v>13</v>
      </c>
      <c r="O9" s="7" t="s">
        <v>14</v>
      </c>
      <c r="P9" s="7" t="s">
        <v>15</v>
      </c>
      <c r="Q9" s="7" t="s">
        <v>16</v>
      </c>
      <c r="R9" s="7" t="s">
        <v>17</v>
      </c>
      <c r="S9" s="7" t="s">
        <v>18</v>
      </c>
      <c r="T9" s="7" t="s">
        <v>19</v>
      </c>
      <c r="U9" s="7" t="s">
        <v>20</v>
      </c>
    </row>
    <row r="10" spans="1:21">
      <c r="A10" s="7"/>
      <c r="B10" s="7"/>
      <c r="C10" s="7" t="s">
        <v>21</v>
      </c>
      <c r="D10" s="7" t="s">
        <v>21</v>
      </c>
      <c r="E10" s="7" t="s">
        <v>21</v>
      </c>
      <c r="F10" s="7" t="s">
        <v>21</v>
      </c>
      <c r="G10" s="7" t="s">
        <v>22</v>
      </c>
      <c r="H10" s="7" t="s">
        <v>23</v>
      </c>
      <c r="I10" s="7" t="s">
        <v>23</v>
      </c>
      <c r="J10" s="7" t="s">
        <v>24</v>
      </c>
      <c r="K10" s="7" t="s">
        <v>25</v>
      </c>
      <c r="L10" s="7" t="s">
        <v>23</v>
      </c>
      <c r="M10" s="7" t="s">
        <v>23</v>
      </c>
      <c r="N10" s="7" t="s">
        <v>23</v>
      </c>
      <c r="O10" s="7" t="s">
        <v>23</v>
      </c>
      <c r="P10" s="7" t="s">
        <v>23</v>
      </c>
      <c r="Q10" s="7" t="s">
        <v>23</v>
      </c>
      <c r="R10" s="7" t="s">
        <v>23</v>
      </c>
      <c r="S10" s="7" t="s">
        <v>25</v>
      </c>
      <c r="T10" s="7" t="s">
        <v>25</v>
      </c>
      <c r="U10" s="7" t="s">
        <v>25</v>
      </c>
    </row>
    <row r="11" spans="1:21">
      <c r="A11" s="3"/>
      <c r="B11" s="4" t="s">
        <v>26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</row>
    <row r="12" spans="1:21">
      <c r="A12" s="3"/>
      <c r="B12" s="2" t="s">
        <v>27</v>
      </c>
      <c r="C12" s="6" t="s">
        <v>133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</row>
    <row r="13" spans="1:21">
      <c r="A13" s="3" t="s">
        <v>30</v>
      </c>
      <c r="B13" s="3" t="s">
        <v>31</v>
      </c>
      <c r="C13" s="3">
        <v>200</v>
      </c>
      <c r="D13" s="3">
        <v>8.6</v>
      </c>
      <c r="E13" s="3">
        <v>11.3</v>
      </c>
      <c r="F13" s="3">
        <v>34.299999999999997</v>
      </c>
      <c r="G13" s="3">
        <v>272.8</v>
      </c>
      <c r="H13" s="3">
        <v>0.21</v>
      </c>
      <c r="I13" s="3">
        <v>0.17</v>
      </c>
      <c r="J13" s="3">
        <v>40.200000000000003</v>
      </c>
      <c r="K13" s="3">
        <v>0.13</v>
      </c>
      <c r="L13" s="3">
        <v>0.52</v>
      </c>
      <c r="M13" s="3">
        <v>346.66</v>
      </c>
      <c r="N13" s="3">
        <v>274.05</v>
      </c>
      <c r="O13" s="3">
        <v>157.63999999999999</v>
      </c>
      <c r="P13" s="3">
        <v>62.83</v>
      </c>
      <c r="Q13" s="3">
        <v>233.38</v>
      </c>
      <c r="R13" s="3">
        <v>1.83</v>
      </c>
      <c r="S13" s="3">
        <v>51.25</v>
      </c>
      <c r="T13" s="3">
        <v>14.56</v>
      </c>
      <c r="U13" s="3">
        <v>62.28</v>
      </c>
    </row>
    <row r="14" spans="1:21">
      <c r="A14" s="3" t="s">
        <v>32</v>
      </c>
      <c r="B14" s="3" t="s">
        <v>33</v>
      </c>
      <c r="C14" s="3">
        <v>40</v>
      </c>
      <c r="D14" s="3">
        <v>4.8</v>
      </c>
      <c r="E14" s="3">
        <v>4</v>
      </c>
      <c r="F14" s="3">
        <v>0.3</v>
      </c>
      <c r="G14" s="3">
        <v>56.6</v>
      </c>
      <c r="H14" s="3">
        <v>0.02</v>
      </c>
      <c r="I14" s="3">
        <v>0.14000000000000001</v>
      </c>
      <c r="J14" s="3">
        <v>62.4</v>
      </c>
      <c r="K14" s="3">
        <v>0.88</v>
      </c>
      <c r="L14" s="3">
        <v>0</v>
      </c>
      <c r="M14" s="3">
        <v>40.74</v>
      </c>
      <c r="N14" s="3">
        <v>46.48</v>
      </c>
      <c r="O14" s="3">
        <v>19.36</v>
      </c>
      <c r="P14" s="3">
        <v>4.18</v>
      </c>
      <c r="Q14" s="3">
        <v>66.819999999999993</v>
      </c>
      <c r="R14" s="3">
        <v>0.87</v>
      </c>
      <c r="S14" s="3">
        <v>8</v>
      </c>
      <c r="T14" s="3">
        <v>10.81</v>
      </c>
      <c r="U14" s="3">
        <v>22</v>
      </c>
    </row>
    <row r="15" spans="1:21">
      <c r="A15" s="3" t="s">
        <v>34</v>
      </c>
      <c r="B15" s="3" t="s">
        <v>35</v>
      </c>
      <c r="C15" s="3">
        <v>180</v>
      </c>
      <c r="D15" s="3">
        <v>1.3</v>
      </c>
      <c r="E15" s="3">
        <v>1</v>
      </c>
      <c r="F15" s="3">
        <v>7.7</v>
      </c>
      <c r="G15" s="3">
        <v>45.2</v>
      </c>
      <c r="H15" s="3">
        <v>0.01</v>
      </c>
      <c r="I15" s="3">
        <v>0.06</v>
      </c>
      <c r="J15" s="3">
        <v>6.08</v>
      </c>
      <c r="K15" s="3">
        <v>0</v>
      </c>
      <c r="L15" s="3">
        <v>0.25</v>
      </c>
      <c r="M15" s="3">
        <v>17.43</v>
      </c>
      <c r="N15" s="3">
        <v>63.95</v>
      </c>
      <c r="O15" s="3">
        <v>91.17</v>
      </c>
      <c r="P15" s="3">
        <v>7.2</v>
      </c>
      <c r="Q15" s="3">
        <v>38.46</v>
      </c>
      <c r="R15" s="3">
        <v>0.38</v>
      </c>
      <c r="S15" s="3">
        <v>4.05</v>
      </c>
      <c r="T15" s="3">
        <v>0.79</v>
      </c>
      <c r="U15" s="3">
        <v>9</v>
      </c>
    </row>
    <row r="16" spans="1:21">
      <c r="A16" s="3" t="s">
        <v>36</v>
      </c>
      <c r="B16" s="3" t="s">
        <v>37</v>
      </c>
      <c r="C16" s="3">
        <v>20</v>
      </c>
      <c r="D16" s="3">
        <v>1.6</v>
      </c>
      <c r="E16" s="3">
        <v>0.2</v>
      </c>
      <c r="F16" s="3">
        <v>9.8000000000000007</v>
      </c>
      <c r="G16" s="3">
        <v>47.5</v>
      </c>
      <c r="H16" s="3">
        <v>0.03</v>
      </c>
      <c r="I16" s="3">
        <v>0.01</v>
      </c>
      <c r="J16" s="3">
        <v>0</v>
      </c>
      <c r="K16" s="3">
        <v>0</v>
      </c>
      <c r="L16" s="3">
        <v>0</v>
      </c>
      <c r="M16" s="3">
        <v>88.6</v>
      </c>
      <c r="N16" s="3">
        <v>27.2</v>
      </c>
      <c r="O16" s="3">
        <v>4.5999999999999996</v>
      </c>
      <c r="P16" s="3">
        <v>6.8</v>
      </c>
      <c r="Q16" s="3">
        <v>17.8</v>
      </c>
      <c r="R16" s="3">
        <v>0.4</v>
      </c>
      <c r="S16" s="3">
        <v>0.64</v>
      </c>
      <c r="T16" s="3">
        <v>1.2</v>
      </c>
      <c r="U16" s="3">
        <v>2.9</v>
      </c>
    </row>
    <row r="17" spans="1:21">
      <c r="A17" s="3"/>
      <c r="B17" s="2" t="s">
        <v>38</v>
      </c>
      <c r="C17" s="2">
        <f t="shared" ref="C17:U17" si="0">SUM(C13:C16)</f>
        <v>440</v>
      </c>
      <c r="D17" s="2">
        <f t="shared" si="0"/>
        <v>16.3</v>
      </c>
      <c r="E17" s="2">
        <f t="shared" si="0"/>
        <v>16.5</v>
      </c>
      <c r="F17" s="2">
        <f t="shared" si="0"/>
        <v>52.099999999999994</v>
      </c>
      <c r="G17" s="2">
        <f t="shared" si="0"/>
        <v>422.1</v>
      </c>
      <c r="H17" s="2">
        <f t="shared" si="0"/>
        <v>0.27</v>
      </c>
      <c r="I17" s="2">
        <f t="shared" si="0"/>
        <v>0.38000000000000006</v>
      </c>
      <c r="J17" s="2">
        <f t="shared" si="0"/>
        <v>108.67999999999999</v>
      </c>
      <c r="K17" s="2">
        <f t="shared" si="0"/>
        <v>1.01</v>
      </c>
      <c r="L17" s="2">
        <f t="shared" si="0"/>
        <v>0.77</v>
      </c>
      <c r="M17" s="2">
        <f t="shared" si="0"/>
        <v>493.43000000000006</v>
      </c>
      <c r="N17" s="2">
        <f t="shared" si="0"/>
        <v>411.68</v>
      </c>
      <c r="O17" s="2">
        <f t="shared" si="0"/>
        <v>272.77000000000004</v>
      </c>
      <c r="P17" s="2">
        <f t="shared" si="0"/>
        <v>81.009999999999991</v>
      </c>
      <c r="Q17" s="2">
        <f t="shared" si="0"/>
        <v>356.46</v>
      </c>
      <c r="R17" s="2">
        <f t="shared" si="0"/>
        <v>3.48</v>
      </c>
      <c r="S17" s="2">
        <f t="shared" si="0"/>
        <v>63.94</v>
      </c>
      <c r="T17" s="2">
        <f t="shared" si="0"/>
        <v>27.36</v>
      </c>
      <c r="U17" s="2">
        <f t="shared" si="0"/>
        <v>96.18</v>
      </c>
    </row>
    <row r="18" spans="1:21">
      <c r="A18" s="3"/>
      <c r="B18" s="2" t="s">
        <v>39</v>
      </c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</row>
    <row r="19" spans="1:21">
      <c r="A19" s="3" t="s">
        <v>36</v>
      </c>
      <c r="B19" s="3" t="s">
        <v>40</v>
      </c>
      <c r="C19" s="3">
        <v>150</v>
      </c>
      <c r="D19" s="3">
        <v>4.4000000000000004</v>
      </c>
      <c r="E19" s="3">
        <v>3.8</v>
      </c>
      <c r="F19" s="3">
        <v>7.2</v>
      </c>
      <c r="G19" s="3">
        <v>80</v>
      </c>
      <c r="H19" s="3">
        <v>0.06</v>
      </c>
      <c r="I19" s="3">
        <v>0.23</v>
      </c>
      <c r="J19" s="3">
        <v>33</v>
      </c>
      <c r="K19" s="3">
        <v>0</v>
      </c>
      <c r="L19" s="3">
        <v>1.95</v>
      </c>
      <c r="M19" s="3">
        <v>75</v>
      </c>
      <c r="N19" s="3">
        <v>219</v>
      </c>
      <c r="O19" s="3">
        <v>180</v>
      </c>
      <c r="P19" s="3">
        <v>21</v>
      </c>
      <c r="Q19" s="3">
        <v>135</v>
      </c>
      <c r="R19" s="3">
        <v>0.15</v>
      </c>
      <c r="S19" s="3">
        <v>13.5</v>
      </c>
      <c r="T19" s="3">
        <v>3</v>
      </c>
      <c r="U19" s="3">
        <v>30</v>
      </c>
    </row>
    <row r="20" spans="1:21">
      <c r="A20" s="3"/>
      <c r="B20" s="2" t="s">
        <v>41</v>
      </c>
      <c r="C20" s="2">
        <v>150</v>
      </c>
      <c r="D20" s="2">
        <v>4.4000000000000004</v>
      </c>
      <c r="E20" s="2">
        <v>3.8</v>
      </c>
      <c r="F20" s="2">
        <v>7.2</v>
      </c>
      <c r="G20" s="2">
        <v>80</v>
      </c>
      <c r="H20" s="2">
        <v>0.06</v>
      </c>
      <c r="I20" s="2">
        <v>0.23</v>
      </c>
      <c r="J20" s="2">
        <v>33</v>
      </c>
      <c r="K20" s="2">
        <v>0</v>
      </c>
      <c r="L20" s="2">
        <v>1.95</v>
      </c>
      <c r="M20" s="2">
        <v>75</v>
      </c>
      <c r="N20" s="2">
        <v>219</v>
      </c>
      <c r="O20" s="2">
        <v>180</v>
      </c>
      <c r="P20" s="2">
        <v>21</v>
      </c>
      <c r="Q20" s="2">
        <v>135</v>
      </c>
      <c r="R20" s="2">
        <v>0.15</v>
      </c>
      <c r="S20" s="2">
        <v>13.5</v>
      </c>
      <c r="T20" s="2">
        <v>3</v>
      </c>
      <c r="U20" s="2">
        <v>30</v>
      </c>
    </row>
    <row r="21" spans="1:21">
      <c r="A21" s="3"/>
      <c r="B21" s="2" t="s">
        <v>42</v>
      </c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</row>
    <row r="22" spans="1:21" ht="30">
      <c r="A22" s="9" t="s">
        <v>197</v>
      </c>
      <c r="B22" s="17" t="s">
        <v>198</v>
      </c>
      <c r="C22" s="3">
        <v>50</v>
      </c>
      <c r="D22" s="3">
        <v>1.27</v>
      </c>
      <c r="E22" s="3">
        <v>5.08</v>
      </c>
      <c r="F22" s="3">
        <v>5.2</v>
      </c>
      <c r="G22" s="3">
        <v>71.5</v>
      </c>
      <c r="H22" s="3">
        <v>0.01</v>
      </c>
      <c r="I22" s="3">
        <v>0.02</v>
      </c>
      <c r="J22" s="3">
        <v>61.13</v>
      </c>
      <c r="K22" s="3">
        <v>0</v>
      </c>
      <c r="L22" s="3">
        <v>11</v>
      </c>
      <c r="M22" s="3">
        <v>56</v>
      </c>
      <c r="N22" s="3">
        <v>171</v>
      </c>
      <c r="O22" s="3">
        <v>29</v>
      </c>
      <c r="P22" s="3">
        <v>12</v>
      </c>
      <c r="Q22" s="3">
        <v>22</v>
      </c>
      <c r="R22" s="3">
        <v>0.3</v>
      </c>
      <c r="S22" s="3">
        <v>8.9499999999999993</v>
      </c>
      <c r="T22" s="3">
        <v>0.2</v>
      </c>
      <c r="U22" s="3">
        <v>10.55</v>
      </c>
    </row>
    <row r="23" spans="1:21">
      <c r="A23" s="3" t="s">
        <v>115</v>
      </c>
      <c r="B23" s="3" t="s">
        <v>116</v>
      </c>
      <c r="C23" s="3">
        <v>200</v>
      </c>
      <c r="D23" s="3">
        <v>4.5999999999999996</v>
      </c>
      <c r="E23" s="3">
        <v>3.3</v>
      </c>
      <c r="F23" s="3">
        <v>11.4</v>
      </c>
      <c r="G23" s="3">
        <v>93.6</v>
      </c>
      <c r="H23" s="3">
        <v>0.05</v>
      </c>
      <c r="I23" s="3">
        <v>0.04</v>
      </c>
      <c r="J23" s="3">
        <v>101.43</v>
      </c>
      <c r="K23" s="3">
        <v>0.05</v>
      </c>
      <c r="L23" s="3">
        <v>3.69</v>
      </c>
      <c r="M23" s="3">
        <v>58.01</v>
      </c>
      <c r="N23" s="3">
        <v>222.12</v>
      </c>
      <c r="O23" s="3">
        <v>13.28</v>
      </c>
      <c r="P23" s="3">
        <v>12.74</v>
      </c>
      <c r="Q23" s="3">
        <v>35.97</v>
      </c>
      <c r="R23" s="3">
        <v>0.54</v>
      </c>
      <c r="S23" s="3">
        <v>10.28</v>
      </c>
      <c r="T23" s="3">
        <v>0.94</v>
      </c>
      <c r="U23" s="3">
        <v>21.22</v>
      </c>
    </row>
    <row r="24" spans="1:21">
      <c r="A24" s="3" t="s">
        <v>130</v>
      </c>
      <c r="B24" s="3" t="s">
        <v>131</v>
      </c>
      <c r="C24" s="3">
        <v>150</v>
      </c>
      <c r="D24" s="3">
        <v>5.3</v>
      </c>
      <c r="E24" s="3">
        <v>4.9000000000000004</v>
      </c>
      <c r="F24" s="3">
        <v>32.799999999999997</v>
      </c>
      <c r="G24" s="3">
        <v>196.8</v>
      </c>
      <c r="H24" s="3">
        <v>0.06</v>
      </c>
      <c r="I24" s="3">
        <v>0.02</v>
      </c>
      <c r="J24" s="3">
        <v>18.36</v>
      </c>
      <c r="K24" s="3">
        <v>0.09</v>
      </c>
      <c r="L24" s="3">
        <v>0</v>
      </c>
      <c r="M24" s="3">
        <v>149.04</v>
      </c>
      <c r="N24" s="3">
        <v>53.8</v>
      </c>
      <c r="O24" s="3">
        <v>105.83</v>
      </c>
      <c r="P24" s="3">
        <v>7.19</v>
      </c>
      <c r="Q24" s="3">
        <v>40.700000000000003</v>
      </c>
      <c r="R24" s="3">
        <v>0.73</v>
      </c>
      <c r="S24" s="3">
        <v>20.77</v>
      </c>
      <c r="T24" s="3">
        <v>0.06</v>
      </c>
      <c r="U24" s="3">
        <v>11.92</v>
      </c>
    </row>
    <row r="25" spans="1:21" ht="30">
      <c r="A25" s="17" t="s">
        <v>144</v>
      </c>
      <c r="B25" s="9" t="s">
        <v>164</v>
      </c>
      <c r="C25" s="3">
        <v>75</v>
      </c>
      <c r="D25" s="3">
        <v>8.98</v>
      </c>
      <c r="E25" s="3">
        <v>9.49</v>
      </c>
      <c r="F25" s="3">
        <v>7.31</v>
      </c>
      <c r="G25" s="3">
        <v>150.5</v>
      </c>
      <c r="H25" s="3">
        <v>0</v>
      </c>
      <c r="I25" s="3">
        <v>0</v>
      </c>
      <c r="J25" s="3">
        <v>0</v>
      </c>
      <c r="K25" s="3">
        <v>0</v>
      </c>
      <c r="L25" s="3">
        <v>0.79</v>
      </c>
      <c r="M25" s="3">
        <v>0</v>
      </c>
      <c r="N25" s="3">
        <v>0</v>
      </c>
      <c r="O25" s="3">
        <v>0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</row>
    <row r="26" spans="1:21">
      <c r="A26" s="3" t="s">
        <v>81</v>
      </c>
      <c r="B26" s="3" t="s">
        <v>82</v>
      </c>
      <c r="C26" s="3">
        <v>30</v>
      </c>
      <c r="D26" s="3">
        <v>1</v>
      </c>
      <c r="E26" s="3">
        <v>0.7</v>
      </c>
      <c r="F26" s="3">
        <v>2.7</v>
      </c>
      <c r="G26" s="3">
        <v>21.2</v>
      </c>
      <c r="H26" s="3">
        <v>0.01</v>
      </c>
      <c r="I26" s="3">
        <v>0</v>
      </c>
      <c r="J26" s="3">
        <v>38.450000000000003</v>
      </c>
      <c r="K26" s="3">
        <v>0.01</v>
      </c>
      <c r="L26" s="3">
        <v>0.81</v>
      </c>
      <c r="M26" s="3">
        <v>3.7</v>
      </c>
      <c r="N26" s="3">
        <v>42.58</v>
      </c>
      <c r="O26" s="3">
        <v>2.77</v>
      </c>
      <c r="P26" s="3">
        <v>3.67</v>
      </c>
      <c r="Q26" s="3">
        <v>7.16</v>
      </c>
      <c r="R26" s="3">
        <v>0.15</v>
      </c>
      <c r="S26" s="3">
        <v>0.54</v>
      </c>
      <c r="T26" s="3">
        <v>0.13</v>
      </c>
      <c r="U26" s="3">
        <v>2.71</v>
      </c>
    </row>
    <row r="27" spans="1:21">
      <c r="A27" s="3" t="s">
        <v>44</v>
      </c>
      <c r="B27" s="3" t="s">
        <v>45</v>
      </c>
      <c r="C27" s="3">
        <v>180</v>
      </c>
      <c r="D27" s="3">
        <v>0.4</v>
      </c>
      <c r="E27" s="3">
        <v>0</v>
      </c>
      <c r="F27" s="3">
        <v>17.8</v>
      </c>
      <c r="G27" s="3">
        <v>72.900000000000006</v>
      </c>
      <c r="H27" s="3">
        <v>0</v>
      </c>
      <c r="I27" s="3">
        <v>0</v>
      </c>
      <c r="J27" s="3">
        <v>13.5</v>
      </c>
      <c r="K27" s="3">
        <v>0</v>
      </c>
      <c r="L27" s="3">
        <v>0.02</v>
      </c>
      <c r="M27" s="3">
        <v>0.05</v>
      </c>
      <c r="N27" s="3">
        <v>0.16</v>
      </c>
      <c r="O27" s="3">
        <v>97.27</v>
      </c>
      <c r="P27" s="3">
        <v>1.9</v>
      </c>
      <c r="Q27" s="3">
        <v>3.88</v>
      </c>
      <c r="R27" s="3">
        <v>0.08</v>
      </c>
      <c r="S27" s="3">
        <v>0</v>
      </c>
      <c r="T27" s="3">
        <v>0</v>
      </c>
      <c r="U27" s="3">
        <v>0</v>
      </c>
    </row>
    <row r="28" spans="1:21">
      <c r="A28" s="3" t="s">
        <v>36</v>
      </c>
      <c r="B28" s="3" t="s">
        <v>46</v>
      </c>
      <c r="C28" s="3">
        <v>20</v>
      </c>
      <c r="D28" s="3">
        <v>1.5</v>
      </c>
      <c r="E28" s="3">
        <v>0.2</v>
      </c>
      <c r="F28" s="3">
        <v>9.8000000000000007</v>
      </c>
      <c r="G28" s="3">
        <v>46.9</v>
      </c>
      <c r="H28" s="3">
        <v>0.02</v>
      </c>
      <c r="I28" s="3">
        <v>0.01</v>
      </c>
      <c r="J28" s="3">
        <v>0</v>
      </c>
      <c r="K28" s="3">
        <v>0</v>
      </c>
      <c r="L28" s="3">
        <v>0</v>
      </c>
      <c r="M28" s="3">
        <v>99.8</v>
      </c>
      <c r="N28" s="3">
        <v>18.600000000000001</v>
      </c>
      <c r="O28" s="3">
        <v>4</v>
      </c>
      <c r="P28" s="3">
        <v>2.8</v>
      </c>
      <c r="Q28" s="3">
        <v>13</v>
      </c>
      <c r="R28" s="3">
        <v>0.22</v>
      </c>
      <c r="S28" s="3">
        <v>0.64</v>
      </c>
      <c r="T28" s="3">
        <v>1.2</v>
      </c>
      <c r="U28" s="3">
        <v>2.9</v>
      </c>
    </row>
    <row r="29" spans="1:21">
      <c r="A29" s="3" t="s">
        <v>36</v>
      </c>
      <c r="B29" s="3" t="s">
        <v>47</v>
      </c>
      <c r="C29" s="3">
        <v>20</v>
      </c>
      <c r="D29" s="3">
        <v>1.3</v>
      </c>
      <c r="E29" s="3">
        <v>0.2</v>
      </c>
      <c r="F29" s="3">
        <v>6.7</v>
      </c>
      <c r="G29" s="3">
        <v>34.200000000000003</v>
      </c>
      <c r="H29" s="3">
        <v>0.04</v>
      </c>
      <c r="I29" s="3">
        <v>0.02</v>
      </c>
      <c r="J29" s="3">
        <v>0</v>
      </c>
      <c r="K29" s="3">
        <v>0</v>
      </c>
      <c r="L29" s="3">
        <v>0</v>
      </c>
      <c r="M29" s="3">
        <v>122</v>
      </c>
      <c r="N29" s="3">
        <v>49</v>
      </c>
      <c r="O29" s="3">
        <v>7</v>
      </c>
      <c r="P29" s="3">
        <v>9.4</v>
      </c>
      <c r="Q29" s="3">
        <v>31.6</v>
      </c>
      <c r="R29" s="3">
        <v>0.78</v>
      </c>
      <c r="S29" s="3">
        <v>0</v>
      </c>
      <c r="T29" s="3">
        <v>6.18</v>
      </c>
      <c r="U29" s="3">
        <v>0</v>
      </c>
    </row>
    <row r="30" spans="1:21">
      <c r="A30" s="3"/>
      <c r="B30" s="2" t="s">
        <v>48</v>
      </c>
      <c r="C30" s="2">
        <f>SUM(C22:C29)</f>
        <v>725</v>
      </c>
      <c r="D30" s="2">
        <f>SUM(D22:D29)</f>
        <v>24.349999999999998</v>
      </c>
      <c r="E30" s="2">
        <f t="shared" ref="E30:U30" si="1">SUM(E22:E29)</f>
        <v>23.869999999999997</v>
      </c>
      <c r="F30" s="2">
        <f t="shared" si="1"/>
        <v>93.710000000000008</v>
      </c>
      <c r="G30" s="2">
        <f t="shared" si="1"/>
        <v>687.6</v>
      </c>
      <c r="H30" s="2">
        <f t="shared" si="1"/>
        <v>0.19</v>
      </c>
      <c r="I30" s="2">
        <f t="shared" si="1"/>
        <v>0.11</v>
      </c>
      <c r="J30" s="2">
        <f t="shared" si="1"/>
        <v>232.87</v>
      </c>
      <c r="K30" s="2">
        <f t="shared" si="1"/>
        <v>0.15000000000000002</v>
      </c>
      <c r="L30" s="2">
        <f t="shared" si="1"/>
        <v>16.309999999999999</v>
      </c>
      <c r="M30" s="2">
        <f t="shared" si="1"/>
        <v>488.59999999999997</v>
      </c>
      <c r="N30" s="2">
        <f t="shared" si="1"/>
        <v>557.26</v>
      </c>
      <c r="O30" s="2">
        <f t="shared" si="1"/>
        <v>259.15000000000003</v>
      </c>
      <c r="P30" s="2">
        <f t="shared" si="1"/>
        <v>49.699999999999996</v>
      </c>
      <c r="Q30" s="2">
        <f t="shared" si="1"/>
        <v>154.31</v>
      </c>
      <c r="R30" s="2">
        <f t="shared" si="1"/>
        <v>2.8</v>
      </c>
      <c r="S30" s="2">
        <f t="shared" si="1"/>
        <v>41.18</v>
      </c>
      <c r="T30" s="2">
        <f t="shared" si="1"/>
        <v>8.7100000000000009</v>
      </c>
      <c r="U30" s="2">
        <f t="shared" si="1"/>
        <v>49.3</v>
      </c>
    </row>
    <row r="31" spans="1:21">
      <c r="A31" s="3"/>
      <c r="B31" s="2" t="s">
        <v>49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</row>
    <row r="32" spans="1:21">
      <c r="A32" s="3" t="s">
        <v>50</v>
      </c>
      <c r="B32" s="3" t="s">
        <v>51</v>
      </c>
      <c r="C32" s="3">
        <v>200</v>
      </c>
      <c r="D32" s="3">
        <v>5</v>
      </c>
      <c r="E32" s="3">
        <v>5.9</v>
      </c>
      <c r="F32" s="3">
        <v>24</v>
      </c>
      <c r="G32" s="3">
        <v>168.9</v>
      </c>
      <c r="H32" s="3">
        <v>7.0000000000000007E-2</v>
      </c>
      <c r="I32" s="3">
        <v>0.14000000000000001</v>
      </c>
      <c r="J32" s="3">
        <v>27.16</v>
      </c>
      <c r="K32" s="3">
        <v>7.0000000000000007E-2</v>
      </c>
      <c r="L32" s="3">
        <v>0.53</v>
      </c>
      <c r="M32" s="3">
        <v>335.75</v>
      </c>
      <c r="N32" s="3">
        <v>156.71</v>
      </c>
      <c r="O32" s="3">
        <v>137.29</v>
      </c>
      <c r="P32" s="3">
        <v>27.08</v>
      </c>
      <c r="Q32" s="3">
        <v>123.7</v>
      </c>
      <c r="R32" s="3">
        <v>0.52</v>
      </c>
      <c r="S32" s="3">
        <v>49.89</v>
      </c>
      <c r="T32" s="3">
        <v>4.09</v>
      </c>
      <c r="U32" s="3">
        <v>31.12</v>
      </c>
    </row>
    <row r="33" spans="1:21">
      <c r="A33" s="3" t="s">
        <v>52</v>
      </c>
      <c r="B33" s="9" t="s">
        <v>134</v>
      </c>
      <c r="C33" s="3">
        <v>180</v>
      </c>
      <c r="D33" s="3">
        <v>0</v>
      </c>
      <c r="E33" s="3">
        <v>0</v>
      </c>
      <c r="F33" s="3">
        <v>11.4</v>
      </c>
      <c r="G33" s="3">
        <v>45.5</v>
      </c>
      <c r="H33" s="3">
        <v>0.03</v>
      </c>
      <c r="I33" s="3">
        <v>0.04</v>
      </c>
      <c r="J33" s="3">
        <v>11.25</v>
      </c>
      <c r="K33" s="3">
        <v>0</v>
      </c>
      <c r="L33" s="3">
        <v>1.9</v>
      </c>
      <c r="M33" s="3">
        <v>0.11</v>
      </c>
      <c r="N33" s="3">
        <v>1.42</v>
      </c>
      <c r="O33" s="3">
        <v>52.5</v>
      </c>
      <c r="P33" s="3">
        <v>0.12</v>
      </c>
      <c r="Q33" s="3">
        <v>0.09</v>
      </c>
      <c r="R33" s="3">
        <v>0.03</v>
      </c>
      <c r="S33" s="3">
        <v>0</v>
      </c>
      <c r="T33" s="3">
        <v>0.01</v>
      </c>
      <c r="U33" s="3">
        <v>0</v>
      </c>
    </row>
    <row r="34" spans="1:21">
      <c r="A34" s="3" t="s">
        <v>36</v>
      </c>
      <c r="B34" s="3" t="s">
        <v>46</v>
      </c>
      <c r="C34" s="3">
        <v>20</v>
      </c>
      <c r="D34" s="3">
        <v>1.5</v>
      </c>
      <c r="E34" s="3">
        <v>0.2</v>
      </c>
      <c r="F34" s="3">
        <v>9.8000000000000007</v>
      </c>
      <c r="G34" s="3">
        <v>46.9</v>
      </c>
      <c r="H34" s="3">
        <v>0.02</v>
      </c>
      <c r="I34" s="3">
        <v>0.01</v>
      </c>
      <c r="J34" s="3">
        <v>0</v>
      </c>
      <c r="K34" s="3">
        <v>0</v>
      </c>
      <c r="L34" s="3">
        <v>0</v>
      </c>
      <c r="M34" s="3">
        <v>99.8</v>
      </c>
      <c r="N34" s="3">
        <v>18.600000000000001</v>
      </c>
      <c r="O34" s="3">
        <v>4</v>
      </c>
      <c r="P34" s="3">
        <v>2.8</v>
      </c>
      <c r="Q34" s="3">
        <v>13</v>
      </c>
      <c r="R34" s="3">
        <v>0.22</v>
      </c>
      <c r="S34" s="3">
        <v>0.64</v>
      </c>
      <c r="T34" s="3">
        <v>1.2</v>
      </c>
      <c r="U34" s="3">
        <v>2.9</v>
      </c>
    </row>
    <row r="35" spans="1:21">
      <c r="A35" s="3" t="s">
        <v>36</v>
      </c>
      <c r="B35" s="9" t="s">
        <v>196</v>
      </c>
      <c r="C35" s="3">
        <v>120</v>
      </c>
      <c r="D35" s="3">
        <v>0.4</v>
      </c>
      <c r="E35" s="3">
        <v>0.4</v>
      </c>
      <c r="F35" s="3">
        <v>9.8000000000000007</v>
      </c>
      <c r="G35" s="3">
        <v>44.4</v>
      </c>
      <c r="H35" s="3">
        <v>0.03</v>
      </c>
      <c r="I35" s="3">
        <v>0.02</v>
      </c>
      <c r="J35" s="3">
        <v>5</v>
      </c>
      <c r="K35" s="3">
        <v>0</v>
      </c>
      <c r="L35" s="3">
        <v>10</v>
      </c>
      <c r="M35" s="3">
        <v>26</v>
      </c>
      <c r="N35" s="3">
        <v>278</v>
      </c>
      <c r="O35" s="3">
        <v>16</v>
      </c>
      <c r="P35" s="3">
        <v>9</v>
      </c>
      <c r="Q35" s="3">
        <v>11</v>
      </c>
      <c r="R35" s="3">
        <v>2.2000000000000002</v>
      </c>
      <c r="S35" s="3">
        <v>2</v>
      </c>
      <c r="T35" s="3">
        <v>0.3</v>
      </c>
      <c r="U35" s="3">
        <v>8</v>
      </c>
    </row>
    <row r="36" spans="1:21" ht="15.75" customHeight="1">
      <c r="A36" s="3"/>
      <c r="B36" s="2" t="s">
        <v>53</v>
      </c>
      <c r="C36" s="2">
        <f t="shared" ref="C36:U36" si="2">SUM(C32:C35)</f>
        <v>520</v>
      </c>
      <c r="D36" s="2">
        <f t="shared" si="2"/>
        <v>6.9</v>
      </c>
      <c r="E36" s="2">
        <f t="shared" si="2"/>
        <v>6.5000000000000009</v>
      </c>
      <c r="F36" s="2">
        <f t="shared" si="2"/>
        <v>55</v>
      </c>
      <c r="G36" s="2">
        <f t="shared" si="2"/>
        <v>305.7</v>
      </c>
      <c r="H36" s="2">
        <f t="shared" si="2"/>
        <v>0.15000000000000002</v>
      </c>
      <c r="I36" s="2">
        <f t="shared" si="2"/>
        <v>0.21000000000000002</v>
      </c>
      <c r="J36" s="2">
        <f t="shared" si="2"/>
        <v>43.41</v>
      </c>
      <c r="K36" s="2">
        <f t="shared" si="2"/>
        <v>7.0000000000000007E-2</v>
      </c>
      <c r="L36" s="2">
        <f t="shared" si="2"/>
        <v>12.43</v>
      </c>
      <c r="M36" s="2">
        <f t="shared" si="2"/>
        <v>461.66</v>
      </c>
      <c r="N36" s="2">
        <f t="shared" si="2"/>
        <v>454.73</v>
      </c>
      <c r="O36" s="2">
        <f t="shared" si="2"/>
        <v>209.79</v>
      </c>
      <c r="P36" s="2">
        <f t="shared" si="2"/>
        <v>39</v>
      </c>
      <c r="Q36" s="2">
        <f t="shared" si="2"/>
        <v>147.79000000000002</v>
      </c>
      <c r="R36" s="2">
        <f t="shared" si="2"/>
        <v>2.97</v>
      </c>
      <c r="S36" s="2">
        <f t="shared" si="2"/>
        <v>52.53</v>
      </c>
      <c r="T36" s="2">
        <f t="shared" si="2"/>
        <v>5.6</v>
      </c>
      <c r="U36" s="2">
        <f t="shared" si="2"/>
        <v>42.02</v>
      </c>
    </row>
    <row r="37" spans="1:21">
      <c r="A37" s="3"/>
      <c r="B37" s="5" t="s">
        <v>54</v>
      </c>
      <c r="C37" s="5">
        <f t="shared" ref="C37:U37" si="3">C17+C20+C30+C36</f>
        <v>1835</v>
      </c>
      <c r="D37" s="5">
        <f t="shared" si="3"/>
        <v>51.949999999999996</v>
      </c>
      <c r="E37" s="5">
        <f t="shared" si="3"/>
        <v>50.67</v>
      </c>
      <c r="F37" s="5">
        <f t="shared" si="3"/>
        <v>208.01</v>
      </c>
      <c r="G37" s="5">
        <f t="shared" si="3"/>
        <v>1495.4</v>
      </c>
      <c r="H37" s="5">
        <f t="shared" si="3"/>
        <v>0.67</v>
      </c>
      <c r="I37" s="5">
        <f t="shared" si="3"/>
        <v>0.93000000000000016</v>
      </c>
      <c r="J37" s="5">
        <f t="shared" si="3"/>
        <v>417.96000000000004</v>
      </c>
      <c r="K37" s="5">
        <f t="shared" si="3"/>
        <v>1.2300000000000002</v>
      </c>
      <c r="L37" s="5">
        <f t="shared" si="3"/>
        <v>31.459999999999997</v>
      </c>
      <c r="M37" s="5">
        <f t="shared" si="3"/>
        <v>1518.69</v>
      </c>
      <c r="N37" s="5">
        <f t="shared" si="3"/>
        <v>1642.67</v>
      </c>
      <c r="O37" s="5">
        <f t="shared" si="3"/>
        <v>921.71</v>
      </c>
      <c r="P37" s="5">
        <f t="shared" si="3"/>
        <v>190.70999999999998</v>
      </c>
      <c r="Q37" s="5">
        <f t="shared" si="3"/>
        <v>793.56</v>
      </c>
      <c r="R37" s="5">
        <f t="shared" si="3"/>
        <v>9.4</v>
      </c>
      <c r="S37" s="5">
        <f t="shared" si="3"/>
        <v>171.15</v>
      </c>
      <c r="T37" s="5">
        <f t="shared" si="3"/>
        <v>44.67</v>
      </c>
      <c r="U37" s="5">
        <f t="shared" si="3"/>
        <v>217.50000000000003</v>
      </c>
    </row>
    <row r="39" spans="1:21" ht="15.75">
      <c r="A39" s="33" t="s">
        <v>172</v>
      </c>
      <c r="B39" s="33"/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</row>
    <row r="40" spans="1:21">
      <c r="A40" s="7" t="s">
        <v>0</v>
      </c>
      <c r="B40" s="7" t="s">
        <v>1</v>
      </c>
      <c r="C40" s="7" t="s">
        <v>2</v>
      </c>
      <c r="D40" s="7" t="s">
        <v>3</v>
      </c>
      <c r="E40" s="7" t="s">
        <v>4</v>
      </c>
      <c r="F40" s="7" t="s">
        <v>5</v>
      </c>
      <c r="G40" s="7" t="s">
        <v>6</v>
      </c>
      <c r="H40" s="7" t="s">
        <v>7</v>
      </c>
      <c r="I40" s="7" t="s">
        <v>8</v>
      </c>
      <c r="J40" s="7" t="s">
        <v>9</v>
      </c>
      <c r="K40" s="7" t="s">
        <v>10</v>
      </c>
      <c r="L40" s="7" t="s">
        <v>11</v>
      </c>
      <c r="M40" s="7" t="s">
        <v>12</v>
      </c>
      <c r="N40" s="7" t="s">
        <v>13</v>
      </c>
      <c r="O40" s="7" t="s">
        <v>14</v>
      </c>
      <c r="P40" s="7" t="s">
        <v>15</v>
      </c>
      <c r="Q40" s="7" t="s">
        <v>16</v>
      </c>
      <c r="R40" s="7" t="s">
        <v>17</v>
      </c>
      <c r="S40" s="7" t="s">
        <v>18</v>
      </c>
      <c r="T40" s="7" t="s">
        <v>19</v>
      </c>
      <c r="U40" s="7" t="s">
        <v>20</v>
      </c>
    </row>
    <row r="41" spans="1:21">
      <c r="A41" s="7"/>
      <c r="B41" s="7"/>
      <c r="C41" s="7" t="s">
        <v>21</v>
      </c>
      <c r="D41" s="7" t="s">
        <v>21</v>
      </c>
      <c r="E41" s="7" t="s">
        <v>21</v>
      </c>
      <c r="F41" s="7" t="s">
        <v>21</v>
      </c>
      <c r="G41" s="7" t="s">
        <v>22</v>
      </c>
      <c r="H41" s="7" t="s">
        <v>23</v>
      </c>
      <c r="I41" s="7" t="s">
        <v>23</v>
      </c>
      <c r="J41" s="7" t="s">
        <v>24</v>
      </c>
      <c r="K41" s="7" t="s">
        <v>25</v>
      </c>
      <c r="L41" s="7" t="s">
        <v>23</v>
      </c>
      <c r="M41" s="7" t="s">
        <v>23</v>
      </c>
      <c r="N41" s="7" t="s">
        <v>23</v>
      </c>
      <c r="O41" s="7" t="s">
        <v>23</v>
      </c>
      <c r="P41" s="7" t="s">
        <v>23</v>
      </c>
      <c r="Q41" s="7" t="s">
        <v>23</v>
      </c>
      <c r="R41" s="7" t="s">
        <v>23</v>
      </c>
      <c r="S41" s="7" t="s">
        <v>25</v>
      </c>
      <c r="T41" s="7" t="s">
        <v>25</v>
      </c>
      <c r="U41" s="7" t="s">
        <v>25</v>
      </c>
    </row>
    <row r="42" spans="1:21">
      <c r="A42" s="3"/>
      <c r="B42" s="4" t="s">
        <v>55</v>
      </c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</row>
    <row r="43" spans="1:21">
      <c r="A43" s="3"/>
      <c r="B43" s="2" t="s">
        <v>27</v>
      </c>
      <c r="C43" s="6" t="s">
        <v>133</v>
      </c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</row>
    <row r="44" spans="1:21">
      <c r="A44" s="3" t="s">
        <v>56</v>
      </c>
      <c r="B44" s="3" t="s">
        <v>57</v>
      </c>
      <c r="C44" s="3">
        <v>10</v>
      </c>
      <c r="D44" s="3">
        <v>2.2999999999999998</v>
      </c>
      <c r="E44" s="3">
        <v>3</v>
      </c>
      <c r="F44" s="3">
        <v>0</v>
      </c>
      <c r="G44" s="3">
        <v>35.799999999999997</v>
      </c>
      <c r="H44" s="3">
        <v>0</v>
      </c>
      <c r="I44" s="3">
        <v>0.03</v>
      </c>
      <c r="J44" s="3">
        <v>26</v>
      </c>
      <c r="K44" s="3">
        <v>0.1</v>
      </c>
      <c r="L44" s="3">
        <v>7.0000000000000007E-2</v>
      </c>
      <c r="M44" s="3">
        <v>81</v>
      </c>
      <c r="N44" s="3">
        <v>8.8000000000000007</v>
      </c>
      <c r="O44" s="3">
        <v>88</v>
      </c>
      <c r="P44" s="3">
        <v>3.5</v>
      </c>
      <c r="Q44" s="3">
        <v>50</v>
      </c>
      <c r="R44" s="3">
        <v>0.1</v>
      </c>
      <c r="S44" s="3">
        <v>0</v>
      </c>
      <c r="T44" s="3">
        <v>1.45</v>
      </c>
      <c r="U44" s="3">
        <v>0</v>
      </c>
    </row>
    <row r="45" spans="1:21">
      <c r="A45" s="3" t="s">
        <v>123</v>
      </c>
      <c r="B45" s="3" t="s">
        <v>124</v>
      </c>
      <c r="C45" s="3">
        <v>200</v>
      </c>
      <c r="D45" s="3">
        <v>8.3000000000000007</v>
      </c>
      <c r="E45" s="3">
        <v>10.1</v>
      </c>
      <c r="F45" s="3">
        <v>37.6</v>
      </c>
      <c r="G45" s="3">
        <v>274.89999999999998</v>
      </c>
      <c r="H45" s="3">
        <v>0.18</v>
      </c>
      <c r="I45" s="3">
        <v>0.15</v>
      </c>
      <c r="J45" s="3">
        <v>41.63</v>
      </c>
      <c r="K45" s="3">
        <v>0.13</v>
      </c>
      <c r="L45" s="3">
        <v>0.54</v>
      </c>
      <c r="M45" s="3">
        <v>338.68</v>
      </c>
      <c r="N45" s="3">
        <v>216.23</v>
      </c>
      <c r="O45" s="3">
        <v>143.12</v>
      </c>
      <c r="P45" s="3">
        <v>48.96</v>
      </c>
      <c r="Q45" s="3">
        <v>186.05</v>
      </c>
      <c r="R45" s="3">
        <v>1.32</v>
      </c>
      <c r="S45" s="3">
        <v>51.61</v>
      </c>
      <c r="T45" s="3">
        <v>3.11</v>
      </c>
      <c r="U45" s="3">
        <v>35.08</v>
      </c>
    </row>
    <row r="46" spans="1:21">
      <c r="A46" s="3" t="s">
        <v>58</v>
      </c>
      <c r="B46" s="3" t="s">
        <v>59</v>
      </c>
      <c r="C46" s="3">
        <v>180</v>
      </c>
      <c r="D46" s="3">
        <v>3.1</v>
      </c>
      <c r="E46" s="3">
        <v>2.2999999999999998</v>
      </c>
      <c r="F46" s="3">
        <v>9.9</v>
      </c>
      <c r="G46" s="3">
        <v>72.900000000000006</v>
      </c>
      <c r="H46" s="3">
        <v>0.03</v>
      </c>
      <c r="I46" s="3">
        <v>0.11</v>
      </c>
      <c r="J46" s="3">
        <v>11.93</v>
      </c>
      <c r="K46" s="3">
        <v>0</v>
      </c>
      <c r="L46" s="3">
        <v>0.47</v>
      </c>
      <c r="M46" s="3">
        <v>34.51</v>
      </c>
      <c r="N46" s="3">
        <v>143.04</v>
      </c>
      <c r="O46" s="3">
        <v>128.68</v>
      </c>
      <c r="P46" s="3">
        <v>20.95</v>
      </c>
      <c r="Q46" s="3">
        <v>85.86</v>
      </c>
      <c r="R46" s="3">
        <v>0.61</v>
      </c>
      <c r="S46" s="3">
        <v>8.1</v>
      </c>
      <c r="T46" s="3">
        <v>1.58</v>
      </c>
      <c r="U46" s="3">
        <v>24.62</v>
      </c>
    </row>
    <row r="47" spans="1:21">
      <c r="A47" s="3" t="s">
        <v>36</v>
      </c>
      <c r="B47" s="3" t="s">
        <v>37</v>
      </c>
      <c r="C47" s="3">
        <v>20</v>
      </c>
      <c r="D47" s="3">
        <v>1.6</v>
      </c>
      <c r="E47" s="3">
        <v>0.2</v>
      </c>
      <c r="F47" s="3">
        <v>9.8000000000000007</v>
      </c>
      <c r="G47" s="3">
        <v>47.5</v>
      </c>
      <c r="H47" s="3">
        <v>0.03</v>
      </c>
      <c r="I47" s="3">
        <v>0.01</v>
      </c>
      <c r="J47" s="3">
        <v>0</v>
      </c>
      <c r="K47" s="3">
        <v>0</v>
      </c>
      <c r="L47" s="3">
        <v>0</v>
      </c>
      <c r="M47" s="3">
        <v>88.6</v>
      </c>
      <c r="N47" s="3">
        <v>27.2</v>
      </c>
      <c r="O47" s="3">
        <v>4.5999999999999996</v>
      </c>
      <c r="P47" s="3">
        <v>6.8</v>
      </c>
      <c r="Q47" s="3">
        <v>17.8</v>
      </c>
      <c r="R47" s="3">
        <v>0.4</v>
      </c>
      <c r="S47" s="3">
        <v>0.64</v>
      </c>
      <c r="T47" s="3">
        <v>1.2</v>
      </c>
      <c r="U47" s="3">
        <v>2.9</v>
      </c>
    </row>
    <row r="48" spans="1:21">
      <c r="A48" s="3"/>
      <c r="B48" s="2" t="s">
        <v>38</v>
      </c>
      <c r="C48" s="2">
        <f>SUM(C44:C47)</f>
        <v>410</v>
      </c>
      <c r="D48" s="2">
        <f t="shared" ref="D48:U48" si="4">SUM(D44:D47)</f>
        <v>15.3</v>
      </c>
      <c r="E48" s="2">
        <f t="shared" si="4"/>
        <v>15.599999999999998</v>
      </c>
      <c r="F48" s="2">
        <f t="shared" si="4"/>
        <v>57.3</v>
      </c>
      <c r="G48" s="2">
        <f t="shared" si="4"/>
        <v>431.1</v>
      </c>
      <c r="H48" s="2">
        <f t="shared" si="4"/>
        <v>0.24</v>
      </c>
      <c r="I48" s="2">
        <f t="shared" si="4"/>
        <v>0.3</v>
      </c>
      <c r="J48" s="2">
        <f t="shared" si="4"/>
        <v>79.56</v>
      </c>
      <c r="K48" s="2">
        <f t="shared" si="4"/>
        <v>0.23</v>
      </c>
      <c r="L48" s="2">
        <f t="shared" si="4"/>
        <v>1.08</v>
      </c>
      <c r="M48" s="2">
        <f t="shared" si="4"/>
        <v>542.79</v>
      </c>
      <c r="N48" s="2">
        <f t="shared" si="4"/>
        <v>395.27</v>
      </c>
      <c r="O48" s="2">
        <f t="shared" si="4"/>
        <v>364.40000000000003</v>
      </c>
      <c r="P48" s="2">
        <f t="shared" si="4"/>
        <v>80.209999999999994</v>
      </c>
      <c r="Q48" s="2">
        <f t="shared" si="4"/>
        <v>339.71000000000004</v>
      </c>
      <c r="R48" s="2">
        <f t="shared" si="4"/>
        <v>2.4300000000000002</v>
      </c>
      <c r="S48" s="2">
        <f t="shared" si="4"/>
        <v>60.35</v>
      </c>
      <c r="T48" s="2">
        <f t="shared" si="4"/>
        <v>7.34</v>
      </c>
      <c r="U48" s="2">
        <f t="shared" si="4"/>
        <v>62.6</v>
      </c>
    </row>
    <row r="49" spans="1:21">
      <c r="A49" s="3"/>
      <c r="B49" s="2" t="s">
        <v>39</v>
      </c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</row>
    <row r="50" spans="1:21">
      <c r="A50" s="3" t="s">
        <v>36</v>
      </c>
      <c r="B50" s="3" t="s">
        <v>137</v>
      </c>
      <c r="C50" s="3">
        <v>150</v>
      </c>
      <c r="D50" s="3">
        <v>4.4000000000000004</v>
      </c>
      <c r="E50" s="3">
        <v>3.8</v>
      </c>
      <c r="F50" s="3">
        <v>6.3</v>
      </c>
      <c r="G50" s="3">
        <v>76.400000000000006</v>
      </c>
      <c r="H50" s="3">
        <v>0.03</v>
      </c>
      <c r="I50" s="3">
        <v>0.2</v>
      </c>
      <c r="J50" s="3">
        <v>33</v>
      </c>
      <c r="K50" s="3">
        <v>0</v>
      </c>
      <c r="L50" s="3">
        <v>0.45</v>
      </c>
      <c r="M50" s="3">
        <v>75</v>
      </c>
      <c r="N50" s="3">
        <v>219</v>
      </c>
      <c r="O50" s="3">
        <v>186</v>
      </c>
      <c r="P50" s="3">
        <v>21</v>
      </c>
      <c r="Q50" s="3">
        <v>138</v>
      </c>
      <c r="R50" s="3">
        <v>0.15</v>
      </c>
      <c r="S50" s="3">
        <v>13.5</v>
      </c>
      <c r="T50" s="3">
        <v>1.5</v>
      </c>
      <c r="U50" s="3">
        <v>30</v>
      </c>
    </row>
    <row r="51" spans="1:21">
      <c r="A51" s="3"/>
      <c r="B51" s="2" t="s">
        <v>41</v>
      </c>
      <c r="C51" s="2">
        <f>C50</f>
        <v>150</v>
      </c>
      <c r="D51" s="2">
        <f t="shared" ref="D51:U51" si="5">D50</f>
        <v>4.4000000000000004</v>
      </c>
      <c r="E51" s="2">
        <f t="shared" si="5"/>
        <v>3.8</v>
      </c>
      <c r="F51" s="2">
        <f t="shared" si="5"/>
        <v>6.3</v>
      </c>
      <c r="G51" s="2">
        <f t="shared" si="5"/>
        <v>76.400000000000006</v>
      </c>
      <c r="H51" s="2">
        <f t="shared" si="5"/>
        <v>0.03</v>
      </c>
      <c r="I51" s="2">
        <f t="shared" si="5"/>
        <v>0.2</v>
      </c>
      <c r="J51" s="2">
        <f t="shared" si="5"/>
        <v>33</v>
      </c>
      <c r="K51" s="2">
        <f t="shared" si="5"/>
        <v>0</v>
      </c>
      <c r="L51" s="2">
        <f t="shared" si="5"/>
        <v>0.45</v>
      </c>
      <c r="M51" s="2">
        <f t="shared" si="5"/>
        <v>75</v>
      </c>
      <c r="N51" s="2">
        <f t="shared" si="5"/>
        <v>219</v>
      </c>
      <c r="O51" s="2">
        <f t="shared" si="5"/>
        <v>186</v>
      </c>
      <c r="P51" s="2">
        <f t="shared" si="5"/>
        <v>21</v>
      </c>
      <c r="Q51" s="2">
        <f t="shared" si="5"/>
        <v>138</v>
      </c>
      <c r="R51" s="2">
        <f t="shared" si="5"/>
        <v>0.15</v>
      </c>
      <c r="S51" s="2">
        <f t="shared" si="5"/>
        <v>13.5</v>
      </c>
      <c r="T51" s="2">
        <f t="shared" si="5"/>
        <v>1.5</v>
      </c>
      <c r="U51" s="2">
        <f t="shared" si="5"/>
        <v>30</v>
      </c>
    </row>
    <row r="52" spans="1:21">
      <c r="A52" s="3"/>
      <c r="B52" s="2" t="s">
        <v>42</v>
      </c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</row>
    <row r="53" spans="1:21" ht="30">
      <c r="A53" s="3" t="s">
        <v>162</v>
      </c>
      <c r="B53" s="17" t="s">
        <v>163</v>
      </c>
      <c r="C53" s="3">
        <v>50</v>
      </c>
      <c r="D53" s="3">
        <v>0.67</v>
      </c>
      <c r="E53" s="3">
        <v>2.2400000000000002</v>
      </c>
      <c r="F53" s="3">
        <v>3.8</v>
      </c>
      <c r="G53" s="3">
        <v>38.1</v>
      </c>
      <c r="H53" s="3">
        <v>0.01</v>
      </c>
      <c r="I53" s="3">
        <v>0.02</v>
      </c>
      <c r="J53" s="3">
        <v>0.56999999999999995</v>
      </c>
      <c r="K53" s="3">
        <v>0</v>
      </c>
      <c r="L53" s="3">
        <v>2</v>
      </c>
      <c r="M53" s="3">
        <v>66</v>
      </c>
      <c r="N53" s="3">
        <v>114</v>
      </c>
      <c r="O53" s="3">
        <v>16</v>
      </c>
      <c r="P53" s="3">
        <v>9</v>
      </c>
      <c r="Q53" s="3">
        <v>18</v>
      </c>
      <c r="R53" s="3">
        <v>0.6</v>
      </c>
      <c r="S53" s="3">
        <v>10</v>
      </c>
      <c r="T53" s="3">
        <v>0.3</v>
      </c>
      <c r="U53" s="3">
        <v>9.5</v>
      </c>
    </row>
    <row r="54" spans="1:21">
      <c r="A54" s="3" t="s">
        <v>61</v>
      </c>
      <c r="B54" s="3" t="s">
        <v>62</v>
      </c>
      <c r="C54" s="3">
        <v>200</v>
      </c>
      <c r="D54" s="3">
        <v>6.7</v>
      </c>
      <c r="E54" s="3">
        <v>4.5999999999999996</v>
      </c>
      <c r="F54" s="3">
        <v>16.3</v>
      </c>
      <c r="G54" s="3">
        <v>133.1</v>
      </c>
      <c r="H54" s="3">
        <v>0.14000000000000001</v>
      </c>
      <c r="I54" s="3">
        <v>0.05</v>
      </c>
      <c r="J54" s="3">
        <v>97.19</v>
      </c>
      <c r="K54" s="3">
        <v>0</v>
      </c>
      <c r="L54" s="3">
        <v>4.7699999999999996</v>
      </c>
      <c r="M54" s="3">
        <v>95.82</v>
      </c>
      <c r="N54" s="3">
        <v>382.43</v>
      </c>
      <c r="O54" s="3">
        <v>26.94</v>
      </c>
      <c r="P54" s="3">
        <v>29</v>
      </c>
      <c r="Q54" s="3">
        <v>80.47</v>
      </c>
      <c r="R54" s="3">
        <v>1.48</v>
      </c>
      <c r="S54" s="3">
        <v>15.96</v>
      </c>
      <c r="T54" s="3">
        <v>2.0099999999999998</v>
      </c>
      <c r="U54" s="3">
        <v>28.88</v>
      </c>
    </row>
    <row r="55" spans="1:21">
      <c r="A55" s="3" t="s">
        <v>63</v>
      </c>
      <c r="B55" s="3" t="s">
        <v>64</v>
      </c>
      <c r="C55" s="3">
        <v>180</v>
      </c>
      <c r="D55" s="3">
        <v>15.2</v>
      </c>
      <c r="E55" s="3">
        <v>13.8</v>
      </c>
      <c r="F55" s="3">
        <v>11.5</v>
      </c>
      <c r="G55" s="3">
        <v>230.9</v>
      </c>
      <c r="H55" s="3">
        <v>0.06</v>
      </c>
      <c r="I55" s="3">
        <v>0.13</v>
      </c>
      <c r="J55" s="3">
        <v>16.52</v>
      </c>
      <c r="K55" s="3">
        <v>7.0000000000000007E-2</v>
      </c>
      <c r="L55" s="3">
        <v>19.87</v>
      </c>
      <c r="M55" s="3">
        <v>206.87</v>
      </c>
      <c r="N55" s="3">
        <v>488.28</v>
      </c>
      <c r="O55" s="3">
        <v>74.42</v>
      </c>
      <c r="P55" s="3">
        <v>34.15</v>
      </c>
      <c r="Q55" s="3">
        <v>165.85</v>
      </c>
      <c r="R55" s="3">
        <v>2.4300000000000002</v>
      </c>
      <c r="S55" s="3">
        <v>30.47</v>
      </c>
      <c r="T55" s="3">
        <v>1.58</v>
      </c>
      <c r="U55" s="3">
        <v>64.16</v>
      </c>
    </row>
    <row r="56" spans="1:21">
      <c r="A56" s="3" t="s">
        <v>65</v>
      </c>
      <c r="B56" s="3" t="s">
        <v>66</v>
      </c>
      <c r="C56" s="3">
        <v>180</v>
      </c>
      <c r="D56" s="3">
        <v>0.2</v>
      </c>
      <c r="E56" s="3">
        <v>0</v>
      </c>
      <c r="F56" s="3">
        <v>7.2</v>
      </c>
      <c r="G56" s="3">
        <v>29.7</v>
      </c>
      <c r="H56" s="3">
        <v>0.01</v>
      </c>
      <c r="I56" s="3">
        <v>0</v>
      </c>
      <c r="J56" s="3">
        <v>0.95</v>
      </c>
      <c r="K56" s="3">
        <v>0</v>
      </c>
      <c r="L56" s="3">
        <v>4.75</v>
      </c>
      <c r="M56" s="3">
        <v>2</v>
      </c>
      <c r="N56" s="3">
        <v>32.53</v>
      </c>
      <c r="O56" s="3">
        <v>67.02</v>
      </c>
      <c r="P56" s="3">
        <v>2.2400000000000002</v>
      </c>
      <c r="Q56" s="3">
        <v>3.96</v>
      </c>
      <c r="R56" s="3">
        <v>7.0000000000000007E-2</v>
      </c>
      <c r="S56" s="3">
        <v>0.4</v>
      </c>
      <c r="T56" s="3">
        <v>0.09</v>
      </c>
      <c r="U56" s="3">
        <v>3.37</v>
      </c>
    </row>
    <row r="57" spans="1:21">
      <c r="A57" s="3" t="s">
        <v>36</v>
      </c>
      <c r="B57" s="3" t="s">
        <v>46</v>
      </c>
      <c r="C57" s="3">
        <v>20</v>
      </c>
      <c r="D57" s="3">
        <v>1.5</v>
      </c>
      <c r="E57" s="3">
        <v>0.2</v>
      </c>
      <c r="F57" s="3">
        <v>9.8000000000000007</v>
      </c>
      <c r="G57" s="3">
        <v>46.9</v>
      </c>
      <c r="H57" s="3">
        <v>0.02</v>
      </c>
      <c r="I57" s="3">
        <v>0.01</v>
      </c>
      <c r="J57" s="3">
        <v>0</v>
      </c>
      <c r="K57" s="3">
        <v>0</v>
      </c>
      <c r="L57" s="3">
        <v>0</v>
      </c>
      <c r="M57" s="3">
        <v>99.8</v>
      </c>
      <c r="N57" s="3">
        <v>18.600000000000001</v>
      </c>
      <c r="O57" s="3">
        <v>4</v>
      </c>
      <c r="P57" s="3">
        <v>2.8</v>
      </c>
      <c r="Q57" s="3">
        <v>13</v>
      </c>
      <c r="R57" s="3">
        <v>0.22</v>
      </c>
      <c r="S57" s="3">
        <v>0.64</v>
      </c>
      <c r="T57" s="3">
        <v>1.2</v>
      </c>
      <c r="U57" s="3">
        <v>2.9</v>
      </c>
    </row>
    <row r="58" spans="1:21">
      <c r="A58" s="3" t="s">
        <v>36</v>
      </c>
      <c r="B58" s="3" t="s">
        <v>47</v>
      </c>
      <c r="C58" s="3">
        <v>20</v>
      </c>
      <c r="D58" s="3">
        <v>1.3</v>
      </c>
      <c r="E58" s="3">
        <v>0.2</v>
      </c>
      <c r="F58" s="3">
        <v>6.7</v>
      </c>
      <c r="G58" s="3">
        <v>34.200000000000003</v>
      </c>
      <c r="H58" s="3">
        <v>0.04</v>
      </c>
      <c r="I58" s="3">
        <v>0.02</v>
      </c>
      <c r="J58" s="3">
        <v>0</v>
      </c>
      <c r="K58" s="3">
        <v>0</v>
      </c>
      <c r="L58" s="3">
        <v>0</v>
      </c>
      <c r="M58" s="3">
        <v>122</v>
      </c>
      <c r="N58" s="3">
        <v>49</v>
      </c>
      <c r="O58" s="3">
        <v>7</v>
      </c>
      <c r="P58" s="3">
        <v>9.4</v>
      </c>
      <c r="Q58" s="3">
        <v>31.6</v>
      </c>
      <c r="R58" s="3">
        <v>0.78</v>
      </c>
      <c r="S58" s="3">
        <v>0</v>
      </c>
      <c r="T58" s="3">
        <v>6.18</v>
      </c>
      <c r="U58" s="3">
        <v>0</v>
      </c>
    </row>
    <row r="59" spans="1:21">
      <c r="A59" s="3"/>
      <c r="B59" s="2" t="s">
        <v>48</v>
      </c>
      <c r="C59" s="2">
        <f>SUM(C53:C58)</f>
        <v>650</v>
      </c>
      <c r="D59" s="2">
        <f t="shared" ref="D59:U59" si="6">SUM(D53:D58)</f>
        <v>25.57</v>
      </c>
      <c r="E59" s="2">
        <f t="shared" si="6"/>
        <v>21.04</v>
      </c>
      <c r="F59" s="2">
        <f t="shared" si="6"/>
        <v>55.300000000000011</v>
      </c>
      <c r="G59" s="2">
        <f t="shared" si="6"/>
        <v>512.9</v>
      </c>
      <c r="H59" s="2">
        <f t="shared" si="6"/>
        <v>0.28000000000000003</v>
      </c>
      <c r="I59" s="2">
        <f t="shared" si="6"/>
        <v>0.23</v>
      </c>
      <c r="J59" s="2">
        <f t="shared" si="6"/>
        <v>115.22999999999999</v>
      </c>
      <c r="K59" s="2">
        <f t="shared" si="6"/>
        <v>7.0000000000000007E-2</v>
      </c>
      <c r="L59" s="2">
        <f t="shared" si="6"/>
        <v>31.39</v>
      </c>
      <c r="M59" s="2">
        <f t="shared" si="6"/>
        <v>592.49</v>
      </c>
      <c r="N59" s="2">
        <f t="shared" si="6"/>
        <v>1084.8399999999999</v>
      </c>
      <c r="O59" s="2">
        <f t="shared" si="6"/>
        <v>195.38</v>
      </c>
      <c r="P59" s="2">
        <f t="shared" si="6"/>
        <v>86.59</v>
      </c>
      <c r="Q59" s="2">
        <f t="shared" si="6"/>
        <v>312.88</v>
      </c>
      <c r="R59" s="2">
        <f t="shared" si="6"/>
        <v>5.58</v>
      </c>
      <c r="S59" s="2">
        <f t="shared" si="6"/>
        <v>57.47</v>
      </c>
      <c r="T59" s="2">
        <f t="shared" si="6"/>
        <v>11.36</v>
      </c>
      <c r="U59" s="2">
        <f t="shared" si="6"/>
        <v>108.81</v>
      </c>
    </row>
    <row r="60" spans="1:21">
      <c r="A60" s="3"/>
      <c r="B60" s="2" t="s">
        <v>49</v>
      </c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</row>
    <row r="61" spans="1:21">
      <c r="A61" s="3" t="s">
        <v>67</v>
      </c>
      <c r="B61" s="3" t="s">
        <v>68</v>
      </c>
      <c r="C61" s="9" t="s">
        <v>145</v>
      </c>
      <c r="D61" s="3">
        <v>21</v>
      </c>
      <c r="E61" s="3">
        <v>7</v>
      </c>
      <c r="F61" s="3">
        <v>17.5</v>
      </c>
      <c r="G61" s="3">
        <v>217.3</v>
      </c>
      <c r="H61" s="3">
        <v>0.14000000000000001</v>
      </c>
      <c r="I61" s="3">
        <v>0.11</v>
      </c>
      <c r="J61" s="3">
        <v>259.68</v>
      </c>
      <c r="K61" s="3">
        <v>0</v>
      </c>
      <c r="L61" s="3">
        <v>11.25</v>
      </c>
      <c r="M61" s="3">
        <v>281.38</v>
      </c>
      <c r="N61" s="3">
        <v>738.57</v>
      </c>
      <c r="O61" s="3">
        <v>32.19</v>
      </c>
      <c r="P61" s="3">
        <v>93.35</v>
      </c>
      <c r="Q61" s="3">
        <v>192.51</v>
      </c>
      <c r="R61" s="3">
        <v>2.13</v>
      </c>
      <c r="S61" s="3">
        <v>42.97</v>
      </c>
      <c r="T61" s="3">
        <v>17.04</v>
      </c>
      <c r="U61" s="3">
        <v>156.36000000000001</v>
      </c>
    </row>
    <row r="62" spans="1:21">
      <c r="A62" s="3" t="s">
        <v>36</v>
      </c>
      <c r="B62" s="3" t="s">
        <v>71</v>
      </c>
      <c r="C62" s="3">
        <v>180</v>
      </c>
      <c r="D62" s="3">
        <v>0.9</v>
      </c>
      <c r="E62" s="3">
        <v>0.2</v>
      </c>
      <c r="F62" s="3">
        <v>18.2</v>
      </c>
      <c r="G62" s="3">
        <v>77.900000000000006</v>
      </c>
      <c r="H62" s="3">
        <v>0.02</v>
      </c>
      <c r="I62" s="3">
        <v>0.02</v>
      </c>
      <c r="J62" s="3">
        <v>0</v>
      </c>
      <c r="K62" s="3">
        <v>0</v>
      </c>
      <c r="L62" s="3">
        <v>3.6</v>
      </c>
      <c r="M62" s="3">
        <v>10.8</v>
      </c>
      <c r="N62" s="3">
        <v>216</v>
      </c>
      <c r="O62" s="3">
        <v>12.6</v>
      </c>
      <c r="P62" s="3">
        <v>7.2</v>
      </c>
      <c r="Q62" s="3">
        <v>12.6</v>
      </c>
      <c r="R62" s="3">
        <v>2.52</v>
      </c>
      <c r="S62" s="3">
        <v>0</v>
      </c>
      <c r="T62" s="3">
        <v>0</v>
      </c>
      <c r="U62" s="3">
        <v>0</v>
      </c>
    </row>
    <row r="63" spans="1:21">
      <c r="A63" s="3" t="s">
        <v>36</v>
      </c>
      <c r="B63" s="3" t="s">
        <v>46</v>
      </c>
      <c r="C63" s="3">
        <v>20</v>
      </c>
      <c r="D63" s="3">
        <v>1.5</v>
      </c>
      <c r="E63" s="3">
        <v>0.2</v>
      </c>
      <c r="F63" s="3">
        <v>9.8000000000000007</v>
      </c>
      <c r="G63" s="3">
        <v>46.9</v>
      </c>
      <c r="H63" s="3">
        <v>0.02</v>
      </c>
      <c r="I63" s="3">
        <v>0.01</v>
      </c>
      <c r="J63" s="3">
        <v>0</v>
      </c>
      <c r="K63" s="3">
        <v>0</v>
      </c>
      <c r="L63" s="3">
        <v>0</v>
      </c>
      <c r="M63" s="3">
        <v>99.8</v>
      </c>
      <c r="N63" s="3">
        <v>18.600000000000001</v>
      </c>
      <c r="O63" s="3">
        <v>4</v>
      </c>
      <c r="P63" s="3">
        <v>2.8</v>
      </c>
      <c r="Q63" s="3">
        <v>13</v>
      </c>
      <c r="R63" s="3">
        <v>0.22</v>
      </c>
      <c r="S63" s="3">
        <v>0.64</v>
      </c>
      <c r="T63" s="3">
        <v>1.2</v>
      </c>
      <c r="U63" s="3">
        <v>2.9</v>
      </c>
    </row>
    <row r="64" spans="1:21" ht="15.75" customHeight="1">
      <c r="A64" s="3"/>
      <c r="B64" s="2" t="s">
        <v>53</v>
      </c>
      <c r="C64" s="2">
        <v>400</v>
      </c>
      <c r="D64" s="2">
        <f>SUM(D61:D63)</f>
        <v>23.4</v>
      </c>
      <c r="E64" s="2">
        <f t="shared" ref="E64:U64" si="7">SUM(E61:E63)</f>
        <v>7.4</v>
      </c>
      <c r="F64" s="2">
        <f t="shared" si="7"/>
        <v>45.5</v>
      </c>
      <c r="G64" s="2">
        <f t="shared" si="7"/>
        <v>342.1</v>
      </c>
      <c r="H64" s="2">
        <f t="shared" si="7"/>
        <v>0.18</v>
      </c>
      <c r="I64" s="2">
        <f t="shared" si="7"/>
        <v>0.14000000000000001</v>
      </c>
      <c r="J64" s="2">
        <f t="shared" si="7"/>
        <v>259.68</v>
      </c>
      <c r="K64" s="2">
        <f t="shared" si="7"/>
        <v>0</v>
      </c>
      <c r="L64" s="2">
        <f t="shared" si="7"/>
        <v>14.85</v>
      </c>
      <c r="M64" s="2">
        <f t="shared" si="7"/>
        <v>391.98</v>
      </c>
      <c r="N64" s="2">
        <f t="shared" si="7"/>
        <v>973.17000000000007</v>
      </c>
      <c r="O64" s="2">
        <f t="shared" si="7"/>
        <v>48.79</v>
      </c>
      <c r="P64" s="2">
        <f t="shared" si="7"/>
        <v>103.35</v>
      </c>
      <c r="Q64" s="2">
        <f t="shared" si="7"/>
        <v>218.10999999999999</v>
      </c>
      <c r="R64" s="2">
        <f t="shared" si="7"/>
        <v>4.87</v>
      </c>
      <c r="S64" s="2">
        <f t="shared" si="7"/>
        <v>43.61</v>
      </c>
      <c r="T64" s="2">
        <f t="shared" si="7"/>
        <v>18.239999999999998</v>
      </c>
      <c r="U64" s="2">
        <f t="shared" si="7"/>
        <v>159.26000000000002</v>
      </c>
    </row>
    <row r="65" spans="1:21">
      <c r="A65" s="3"/>
      <c r="B65" s="5" t="s">
        <v>54</v>
      </c>
      <c r="C65" s="5">
        <f t="shared" ref="C65:U65" si="8">C48+C51+C59+C64</f>
        <v>1610</v>
      </c>
      <c r="D65" s="5">
        <f t="shared" si="8"/>
        <v>68.67</v>
      </c>
      <c r="E65" s="5">
        <f t="shared" si="8"/>
        <v>47.839999999999996</v>
      </c>
      <c r="F65" s="5">
        <f t="shared" si="8"/>
        <v>164.4</v>
      </c>
      <c r="G65" s="5">
        <f t="shared" si="8"/>
        <v>1362.5</v>
      </c>
      <c r="H65" s="5">
        <f t="shared" si="8"/>
        <v>0.73</v>
      </c>
      <c r="I65" s="5">
        <f t="shared" si="8"/>
        <v>0.87</v>
      </c>
      <c r="J65" s="5">
        <f t="shared" si="8"/>
        <v>487.47</v>
      </c>
      <c r="K65" s="5">
        <f t="shared" si="8"/>
        <v>0.30000000000000004</v>
      </c>
      <c r="L65" s="5">
        <f t="shared" si="8"/>
        <v>47.77</v>
      </c>
      <c r="M65" s="5">
        <f t="shared" si="8"/>
        <v>1602.26</v>
      </c>
      <c r="N65" s="5">
        <f t="shared" si="8"/>
        <v>2672.2799999999997</v>
      </c>
      <c r="O65" s="5">
        <f t="shared" si="8"/>
        <v>794.57</v>
      </c>
      <c r="P65" s="5">
        <f t="shared" si="8"/>
        <v>291.14999999999998</v>
      </c>
      <c r="Q65" s="5">
        <f t="shared" si="8"/>
        <v>1008.7</v>
      </c>
      <c r="R65" s="5">
        <f t="shared" si="8"/>
        <v>13.030000000000001</v>
      </c>
      <c r="S65" s="5">
        <f t="shared" si="8"/>
        <v>174.93</v>
      </c>
      <c r="T65" s="5">
        <f t="shared" si="8"/>
        <v>38.44</v>
      </c>
      <c r="U65" s="5">
        <f t="shared" si="8"/>
        <v>360.67</v>
      </c>
    </row>
    <row r="67" spans="1:21" ht="15.75">
      <c r="A67" s="33" t="s">
        <v>173</v>
      </c>
      <c r="B67" s="33"/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</row>
    <row r="68" spans="1:21">
      <c r="A68" s="7" t="s">
        <v>0</v>
      </c>
      <c r="B68" s="7" t="s">
        <v>1</v>
      </c>
      <c r="C68" s="7" t="s">
        <v>2</v>
      </c>
      <c r="D68" s="7" t="s">
        <v>3</v>
      </c>
      <c r="E68" s="7" t="s">
        <v>4</v>
      </c>
      <c r="F68" s="7" t="s">
        <v>5</v>
      </c>
      <c r="G68" s="7" t="s">
        <v>6</v>
      </c>
      <c r="H68" s="7" t="s">
        <v>7</v>
      </c>
      <c r="I68" s="7" t="s">
        <v>8</v>
      </c>
      <c r="J68" s="7" t="s">
        <v>9</v>
      </c>
      <c r="K68" s="7" t="s">
        <v>10</v>
      </c>
      <c r="L68" s="7" t="s">
        <v>11</v>
      </c>
      <c r="M68" s="7" t="s">
        <v>12</v>
      </c>
      <c r="N68" s="7" t="s">
        <v>13</v>
      </c>
      <c r="O68" s="7" t="s">
        <v>14</v>
      </c>
      <c r="P68" s="7" t="s">
        <v>15</v>
      </c>
      <c r="Q68" s="7" t="s">
        <v>16</v>
      </c>
      <c r="R68" s="7" t="s">
        <v>17</v>
      </c>
      <c r="S68" s="7" t="s">
        <v>18</v>
      </c>
      <c r="T68" s="7" t="s">
        <v>19</v>
      </c>
      <c r="U68" s="7" t="s">
        <v>20</v>
      </c>
    </row>
    <row r="69" spans="1:21">
      <c r="A69" s="7"/>
      <c r="B69" s="7"/>
      <c r="C69" s="7" t="s">
        <v>21</v>
      </c>
      <c r="D69" s="7" t="s">
        <v>21</v>
      </c>
      <c r="E69" s="7" t="s">
        <v>21</v>
      </c>
      <c r="F69" s="7" t="s">
        <v>21</v>
      </c>
      <c r="G69" s="7" t="s">
        <v>22</v>
      </c>
      <c r="H69" s="7" t="s">
        <v>23</v>
      </c>
      <c r="I69" s="7" t="s">
        <v>23</v>
      </c>
      <c r="J69" s="7" t="s">
        <v>24</v>
      </c>
      <c r="K69" s="7" t="s">
        <v>25</v>
      </c>
      <c r="L69" s="7" t="s">
        <v>23</v>
      </c>
      <c r="M69" s="7" t="s">
        <v>23</v>
      </c>
      <c r="N69" s="7" t="s">
        <v>23</v>
      </c>
      <c r="O69" s="7" t="s">
        <v>23</v>
      </c>
      <c r="P69" s="7" t="s">
        <v>23</v>
      </c>
      <c r="Q69" s="7" t="s">
        <v>23</v>
      </c>
      <c r="R69" s="7" t="s">
        <v>23</v>
      </c>
      <c r="S69" s="7" t="s">
        <v>25</v>
      </c>
      <c r="T69" s="7" t="s">
        <v>25</v>
      </c>
      <c r="U69" s="7" t="s">
        <v>25</v>
      </c>
    </row>
    <row r="70" spans="1:21">
      <c r="A70" s="3"/>
      <c r="B70" s="4" t="s">
        <v>72</v>
      </c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</row>
    <row r="71" spans="1:21">
      <c r="A71" s="3"/>
      <c r="B71" s="2" t="s">
        <v>27</v>
      </c>
      <c r="C71" s="6" t="s">
        <v>133</v>
      </c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</row>
    <row r="72" spans="1:21">
      <c r="A72" s="3" t="s">
        <v>73</v>
      </c>
      <c r="B72" s="3" t="s">
        <v>74</v>
      </c>
      <c r="C72" s="3">
        <v>170</v>
      </c>
      <c r="D72" s="3">
        <v>14.37</v>
      </c>
      <c r="E72" s="3">
        <v>20.350000000000001</v>
      </c>
      <c r="F72" s="3">
        <v>3.68</v>
      </c>
      <c r="G72" s="3">
        <v>255.2</v>
      </c>
      <c r="H72" s="3">
        <v>7.0000000000000007E-2</v>
      </c>
      <c r="I72" s="3">
        <v>0.46</v>
      </c>
      <c r="J72" s="3">
        <v>207.01</v>
      </c>
      <c r="K72" s="3">
        <v>2.4700000000000002</v>
      </c>
      <c r="L72" s="3">
        <v>0</v>
      </c>
      <c r="M72" s="3">
        <v>300</v>
      </c>
      <c r="N72" s="3">
        <v>204</v>
      </c>
      <c r="O72" s="3">
        <v>125</v>
      </c>
      <c r="P72" s="3">
        <v>19</v>
      </c>
      <c r="Q72" s="3">
        <v>229</v>
      </c>
      <c r="R72" s="3">
        <v>2.4</v>
      </c>
      <c r="S72" s="3">
        <v>49.48</v>
      </c>
      <c r="T72" s="3">
        <v>29.6</v>
      </c>
      <c r="U72" s="3">
        <v>70.97</v>
      </c>
    </row>
    <row r="73" spans="1:21">
      <c r="A73" s="3" t="s">
        <v>75</v>
      </c>
      <c r="B73" s="3" t="s">
        <v>76</v>
      </c>
      <c r="C73" s="3">
        <v>186</v>
      </c>
      <c r="D73" s="3">
        <v>0.1</v>
      </c>
      <c r="E73" s="3">
        <v>0</v>
      </c>
      <c r="F73" s="3">
        <v>5.9</v>
      </c>
      <c r="G73" s="3">
        <v>24.5</v>
      </c>
      <c r="H73" s="3">
        <v>0</v>
      </c>
      <c r="I73" s="3">
        <v>0</v>
      </c>
      <c r="J73" s="3">
        <v>0.21</v>
      </c>
      <c r="K73" s="3">
        <v>0</v>
      </c>
      <c r="L73" s="3">
        <v>1.03</v>
      </c>
      <c r="M73" s="3">
        <v>0.86</v>
      </c>
      <c r="N73" s="3">
        <v>17.940000000000001</v>
      </c>
      <c r="O73" s="3">
        <v>58.34</v>
      </c>
      <c r="P73" s="3">
        <v>2.38</v>
      </c>
      <c r="Q73" s="3">
        <v>4.4400000000000004</v>
      </c>
      <c r="R73" s="3">
        <v>0.37</v>
      </c>
      <c r="S73" s="3">
        <v>0.01</v>
      </c>
      <c r="T73" s="3">
        <v>0.02</v>
      </c>
      <c r="U73" s="3">
        <v>0.63</v>
      </c>
    </row>
    <row r="74" spans="1:21">
      <c r="A74" s="3" t="s">
        <v>36</v>
      </c>
      <c r="B74" s="3" t="s">
        <v>37</v>
      </c>
      <c r="C74" s="3">
        <v>20</v>
      </c>
      <c r="D74" s="3">
        <v>1.6</v>
      </c>
      <c r="E74" s="3">
        <v>0.2</v>
      </c>
      <c r="F74" s="3">
        <v>9.8000000000000007</v>
      </c>
      <c r="G74" s="3">
        <v>47.5</v>
      </c>
      <c r="H74" s="3">
        <v>0.03</v>
      </c>
      <c r="I74" s="3">
        <v>0.01</v>
      </c>
      <c r="J74" s="3">
        <v>0</v>
      </c>
      <c r="K74" s="3">
        <v>0</v>
      </c>
      <c r="L74" s="3">
        <v>0</v>
      </c>
      <c r="M74" s="3">
        <v>88.6</v>
      </c>
      <c r="N74" s="3">
        <v>27.2</v>
      </c>
      <c r="O74" s="3">
        <v>4.5999999999999996</v>
      </c>
      <c r="P74" s="3">
        <v>6.8</v>
      </c>
      <c r="Q74" s="3">
        <v>17.8</v>
      </c>
      <c r="R74" s="3">
        <v>0.4</v>
      </c>
      <c r="S74" s="3">
        <v>0.64</v>
      </c>
      <c r="T74" s="3">
        <v>1.2</v>
      </c>
      <c r="U74" s="3">
        <v>2.9</v>
      </c>
    </row>
    <row r="75" spans="1:21">
      <c r="A75" s="3"/>
      <c r="B75" s="2" t="s">
        <v>38</v>
      </c>
      <c r="C75" s="2">
        <f>SUM(C72:C74)</f>
        <v>376</v>
      </c>
      <c r="D75" s="2">
        <f>SUM(D72:D74)</f>
        <v>16.07</v>
      </c>
      <c r="E75" s="2">
        <f>SUM(E72:E74)</f>
        <v>20.55</v>
      </c>
      <c r="F75" s="2">
        <f>SUM(F72:F74)</f>
        <v>19.380000000000003</v>
      </c>
      <c r="G75" s="2">
        <f>SUM(G72:G74)</f>
        <v>327.2</v>
      </c>
      <c r="H75" s="2">
        <f>SUM(H72:H74)</f>
        <v>0.1</v>
      </c>
      <c r="I75" s="2">
        <f>SUM(I72:I74)</f>
        <v>0.47000000000000003</v>
      </c>
      <c r="J75" s="2">
        <f>SUM(J72:J74)</f>
        <v>207.22</v>
      </c>
      <c r="K75" s="2">
        <f>SUM(K72:K74)</f>
        <v>2.4700000000000002</v>
      </c>
      <c r="L75" s="2">
        <f>SUM(L72:L74)</f>
        <v>1.03</v>
      </c>
      <c r="M75" s="2">
        <f>SUM(M72:M74)</f>
        <v>389.46000000000004</v>
      </c>
      <c r="N75" s="2">
        <f>SUM(N72:N74)</f>
        <v>249.14</v>
      </c>
      <c r="O75" s="2">
        <f>SUM(O72:O74)</f>
        <v>187.94</v>
      </c>
      <c r="P75" s="2">
        <f>SUM(P72:P74)</f>
        <v>28.18</v>
      </c>
      <c r="Q75" s="2">
        <f>SUM(Q72:Q74)</f>
        <v>251.24</v>
      </c>
      <c r="R75" s="2">
        <f>SUM(R72:R74)</f>
        <v>3.17</v>
      </c>
      <c r="S75" s="2">
        <f>SUM(S72:S74)</f>
        <v>50.129999999999995</v>
      </c>
      <c r="T75" s="2">
        <f>SUM(T72:T74)</f>
        <v>30.82</v>
      </c>
      <c r="U75" s="2">
        <f>SUM(U72:U74)</f>
        <v>74.5</v>
      </c>
    </row>
    <row r="76" spans="1:21">
      <c r="A76" s="3"/>
      <c r="B76" s="2" t="s">
        <v>39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</row>
    <row r="77" spans="1:21">
      <c r="A77" s="3" t="s">
        <v>36</v>
      </c>
      <c r="B77" s="3" t="s">
        <v>40</v>
      </c>
      <c r="C77" s="3">
        <v>150</v>
      </c>
      <c r="D77" s="3">
        <v>4.4000000000000004</v>
      </c>
      <c r="E77" s="3">
        <v>3.8</v>
      </c>
      <c r="F77" s="3">
        <v>7.2</v>
      </c>
      <c r="G77" s="3">
        <v>80</v>
      </c>
      <c r="H77" s="3">
        <v>0.06</v>
      </c>
      <c r="I77" s="3">
        <v>0.23</v>
      </c>
      <c r="J77" s="3">
        <v>33</v>
      </c>
      <c r="K77" s="3">
        <v>0</v>
      </c>
      <c r="L77" s="3">
        <v>1.95</v>
      </c>
      <c r="M77" s="3">
        <v>75</v>
      </c>
      <c r="N77" s="3">
        <v>219</v>
      </c>
      <c r="O77" s="3">
        <v>180</v>
      </c>
      <c r="P77" s="3">
        <v>21</v>
      </c>
      <c r="Q77" s="3">
        <v>135</v>
      </c>
      <c r="R77" s="3">
        <v>0.15</v>
      </c>
      <c r="S77" s="3">
        <v>13.5</v>
      </c>
      <c r="T77" s="3">
        <v>3</v>
      </c>
      <c r="U77" s="3">
        <v>30</v>
      </c>
    </row>
    <row r="78" spans="1:21">
      <c r="A78" s="3"/>
      <c r="B78" s="2" t="s">
        <v>41</v>
      </c>
      <c r="C78" s="2">
        <v>150</v>
      </c>
      <c r="D78" s="2">
        <v>4.4000000000000004</v>
      </c>
      <c r="E78" s="2">
        <v>3.8</v>
      </c>
      <c r="F78" s="2">
        <v>7.2</v>
      </c>
      <c r="G78" s="2">
        <v>80</v>
      </c>
      <c r="H78" s="2">
        <v>0.06</v>
      </c>
      <c r="I78" s="2">
        <v>0.23</v>
      </c>
      <c r="J78" s="2">
        <v>33</v>
      </c>
      <c r="K78" s="2">
        <v>0</v>
      </c>
      <c r="L78" s="2">
        <v>1.95</v>
      </c>
      <c r="M78" s="2">
        <v>75</v>
      </c>
      <c r="N78" s="2">
        <v>219</v>
      </c>
      <c r="O78" s="2">
        <v>180</v>
      </c>
      <c r="P78" s="2">
        <v>21</v>
      </c>
      <c r="Q78" s="2">
        <v>135</v>
      </c>
      <c r="R78" s="2">
        <v>0.15</v>
      </c>
      <c r="S78" s="2">
        <v>13.5</v>
      </c>
      <c r="T78" s="2">
        <v>3</v>
      </c>
      <c r="U78" s="2">
        <v>30</v>
      </c>
    </row>
    <row r="79" spans="1:21">
      <c r="A79" s="3"/>
      <c r="B79" s="2" t="s">
        <v>42</v>
      </c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</row>
    <row r="80" spans="1:21">
      <c r="A80" s="3" t="s">
        <v>128</v>
      </c>
      <c r="B80" s="3" t="s">
        <v>129</v>
      </c>
      <c r="C80" s="3">
        <v>50</v>
      </c>
      <c r="D80" s="3">
        <v>0.59</v>
      </c>
      <c r="E80" s="3">
        <v>4.47</v>
      </c>
      <c r="F80" s="3">
        <v>3.33</v>
      </c>
      <c r="G80" s="3">
        <v>56</v>
      </c>
      <c r="H80" s="3">
        <v>0.01</v>
      </c>
      <c r="I80" s="3">
        <v>0.01</v>
      </c>
      <c r="J80" s="3">
        <v>60.74</v>
      </c>
      <c r="K80" s="3">
        <v>0</v>
      </c>
      <c r="L80" s="3">
        <v>1</v>
      </c>
      <c r="M80" s="3">
        <v>168</v>
      </c>
      <c r="N80" s="3">
        <v>107</v>
      </c>
      <c r="O80" s="3">
        <v>9</v>
      </c>
      <c r="P80" s="3">
        <v>8</v>
      </c>
      <c r="Q80" s="3">
        <v>18</v>
      </c>
      <c r="R80" s="3">
        <v>0.4</v>
      </c>
      <c r="S80" s="3">
        <v>6.56</v>
      </c>
      <c r="T80" s="3">
        <v>0</v>
      </c>
      <c r="U80" s="3">
        <v>9.8800000000000008</v>
      </c>
    </row>
    <row r="81" spans="1:21">
      <c r="A81" s="3" t="s">
        <v>77</v>
      </c>
      <c r="B81" s="3" t="s">
        <v>78</v>
      </c>
      <c r="C81" s="3">
        <v>200</v>
      </c>
      <c r="D81" s="3">
        <v>4.7</v>
      </c>
      <c r="E81" s="3">
        <v>5.6</v>
      </c>
      <c r="F81" s="3">
        <v>5.7</v>
      </c>
      <c r="G81" s="3">
        <v>92.2</v>
      </c>
      <c r="H81" s="3">
        <v>0.02</v>
      </c>
      <c r="I81" s="3">
        <v>0.03</v>
      </c>
      <c r="J81" s="3">
        <v>104.95</v>
      </c>
      <c r="K81" s="3">
        <v>0</v>
      </c>
      <c r="L81" s="3">
        <v>10.76</v>
      </c>
      <c r="M81" s="3">
        <v>98.52</v>
      </c>
      <c r="N81" s="3">
        <v>184</v>
      </c>
      <c r="O81" s="3">
        <v>37.479999999999997</v>
      </c>
      <c r="P81" s="3">
        <v>13.13</v>
      </c>
      <c r="Q81" s="3">
        <v>30.97</v>
      </c>
      <c r="R81" s="3">
        <v>0.48</v>
      </c>
      <c r="S81" s="3">
        <v>15.25</v>
      </c>
      <c r="T81" s="3">
        <v>0.34</v>
      </c>
      <c r="U81" s="3">
        <v>14.76</v>
      </c>
    </row>
    <row r="82" spans="1:21">
      <c r="A82" s="3" t="s">
        <v>79</v>
      </c>
      <c r="B82" s="3" t="s">
        <v>80</v>
      </c>
      <c r="C82" s="3">
        <v>150</v>
      </c>
      <c r="D82" s="3">
        <v>8.1999999999999993</v>
      </c>
      <c r="E82" s="3">
        <v>6.3</v>
      </c>
      <c r="F82" s="3">
        <v>35.9</v>
      </c>
      <c r="G82" s="3">
        <v>233.7</v>
      </c>
      <c r="H82" s="3">
        <v>0.21</v>
      </c>
      <c r="I82" s="3">
        <v>0.12</v>
      </c>
      <c r="J82" s="3">
        <v>19.190000000000001</v>
      </c>
      <c r="K82" s="3">
        <v>0.09</v>
      </c>
      <c r="L82" s="3">
        <v>0</v>
      </c>
      <c r="M82" s="3">
        <v>149.44999999999999</v>
      </c>
      <c r="N82" s="3">
        <v>219.36</v>
      </c>
      <c r="O82" s="3">
        <v>46.62</v>
      </c>
      <c r="P82" s="3">
        <v>120.16</v>
      </c>
      <c r="Q82" s="3">
        <v>180.99</v>
      </c>
      <c r="R82" s="3">
        <v>4.05</v>
      </c>
      <c r="S82" s="3">
        <v>22.28</v>
      </c>
      <c r="T82" s="3">
        <v>3.52</v>
      </c>
      <c r="U82" s="3">
        <v>16.059999999999999</v>
      </c>
    </row>
    <row r="83" spans="1:21">
      <c r="A83" s="17" t="s">
        <v>185</v>
      </c>
      <c r="B83" s="9" t="s">
        <v>186</v>
      </c>
      <c r="C83" s="11" t="s">
        <v>187</v>
      </c>
      <c r="D83" s="3">
        <v>9.3000000000000007</v>
      </c>
      <c r="E83" s="3">
        <v>7.1</v>
      </c>
      <c r="F83" s="3">
        <v>11.8</v>
      </c>
      <c r="G83" s="3">
        <v>148.6</v>
      </c>
      <c r="H83" s="3">
        <v>0</v>
      </c>
      <c r="I83" s="3">
        <v>0</v>
      </c>
      <c r="J83" s="3">
        <v>0.1</v>
      </c>
      <c r="K83" s="3">
        <v>0</v>
      </c>
      <c r="L83" s="3">
        <v>1.4</v>
      </c>
      <c r="M83" s="3">
        <v>0</v>
      </c>
      <c r="N83" s="3">
        <v>0</v>
      </c>
      <c r="O83" s="3">
        <v>14.7</v>
      </c>
      <c r="P83" s="3">
        <v>18.899999999999999</v>
      </c>
      <c r="Q83" s="3">
        <v>97</v>
      </c>
      <c r="R83" s="3">
        <v>1.7</v>
      </c>
      <c r="S83" s="3">
        <v>0</v>
      </c>
      <c r="T83" s="3">
        <v>0</v>
      </c>
      <c r="U83" s="3">
        <v>0</v>
      </c>
    </row>
    <row r="84" spans="1:21">
      <c r="A84" s="9" t="s">
        <v>180</v>
      </c>
      <c r="B84" s="9" t="s">
        <v>179</v>
      </c>
      <c r="C84" s="3">
        <v>180</v>
      </c>
      <c r="D84" s="3">
        <v>0.1</v>
      </c>
      <c r="E84" s="3">
        <v>0.1</v>
      </c>
      <c r="F84" s="3">
        <v>10.199999999999999</v>
      </c>
      <c r="G84" s="3">
        <v>42.8</v>
      </c>
      <c r="H84" s="3">
        <v>0</v>
      </c>
      <c r="I84" s="3">
        <v>0</v>
      </c>
      <c r="J84" s="3">
        <v>0</v>
      </c>
      <c r="K84" s="3">
        <v>0</v>
      </c>
      <c r="L84" s="3">
        <v>0.9</v>
      </c>
      <c r="M84" s="3">
        <v>0</v>
      </c>
      <c r="N84" s="3">
        <v>0</v>
      </c>
      <c r="O84" s="3">
        <v>10.8</v>
      </c>
      <c r="P84" s="3">
        <v>3.2</v>
      </c>
      <c r="Q84" s="3">
        <v>2.2999999999999998</v>
      </c>
      <c r="R84" s="3">
        <v>0.5</v>
      </c>
      <c r="S84" s="3">
        <v>0</v>
      </c>
      <c r="T84" s="3">
        <v>0</v>
      </c>
      <c r="U84" s="3">
        <v>0</v>
      </c>
    </row>
    <row r="85" spans="1:21">
      <c r="A85" s="3" t="s">
        <v>36</v>
      </c>
      <c r="B85" s="3" t="s">
        <v>47</v>
      </c>
      <c r="C85" s="3">
        <v>20</v>
      </c>
      <c r="D85" s="3">
        <v>1.3</v>
      </c>
      <c r="E85" s="3">
        <v>0.2</v>
      </c>
      <c r="F85" s="3">
        <v>6.7</v>
      </c>
      <c r="G85" s="3">
        <v>34.200000000000003</v>
      </c>
      <c r="H85" s="3">
        <v>0.04</v>
      </c>
      <c r="I85" s="3">
        <v>0.02</v>
      </c>
      <c r="J85" s="3">
        <v>0</v>
      </c>
      <c r="K85" s="3">
        <v>0</v>
      </c>
      <c r="L85" s="3">
        <v>0</v>
      </c>
      <c r="M85" s="3">
        <v>122</v>
      </c>
      <c r="N85" s="3">
        <v>49</v>
      </c>
      <c r="O85" s="3">
        <v>7</v>
      </c>
      <c r="P85" s="3">
        <v>9.4</v>
      </c>
      <c r="Q85" s="3">
        <v>31.6</v>
      </c>
      <c r="R85" s="3">
        <v>0.78</v>
      </c>
      <c r="S85" s="3">
        <v>0</v>
      </c>
      <c r="T85" s="3">
        <v>6.18</v>
      </c>
      <c r="U85" s="3">
        <v>0</v>
      </c>
    </row>
    <row r="86" spans="1:21">
      <c r="A86" s="3" t="s">
        <v>36</v>
      </c>
      <c r="B86" s="3" t="s">
        <v>46</v>
      </c>
      <c r="C86" s="3">
        <v>20</v>
      </c>
      <c r="D86" s="3">
        <v>1.5</v>
      </c>
      <c r="E86" s="3">
        <v>0.2</v>
      </c>
      <c r="F86" s="3">
        <v>9.8000000000000007</v>
      </c>
      <c r="G86" s="3">
        <v>46.9</v>
      </c>
      <c r="H86" s="3">
        <v>0.02</v>
      </c>
      <c r="I86" s="3">
        <v>0.01</v>
      </c>
      <c r="J86" s="3">
        <v>0</v>
      </c>
      <c r="K86" s="3">
        <v>0</v>
      </c>
      <c r="L86" s="3">
        <v>0</v>
      </c>
      <c r="M86" s="3">
        <v>99.8</v>
      </c>
      <c r="N86" s="3">
        <v>18.600000000000001</v>
      </c>
      <c r="O86" s="3">
        <v>4</v>
      </c>
      <c r="P86" s="3">
        <v>2.8</v>
      </c>
      <c r="Q86" s="3">
        <v>13</v>
      </c>
      <c r="R86" s="3">
        <v>0.22</v>
      </c>
      <c r="S86" s="3">
        <v>0.64</v>
      </c>
      <c r="T86" s="3">
        <v>1.2</v>
      </c>
      <c r="U86" s="3">
        <v>2.9</v>
      </c>
    </row>
    <row r="87" spans="1:21">
      <c r="A87" s="3"/>
      <c r="B87" s="2" t="s">
        <v>48</v>
      </c>
      <c r="C87" s="2">
        <v>700</v>
      </c>
      <c r="D87" s="2">
        <f>SUM(D80:D86)</f>
        <v>25.69</v>
      </c>
      <c r="E87" s="2">
        <f t="shared" ref="E87:U87" si="9">SUM(E80:E86)</f>
        <v>23.97</v>
      </c>
      <c r="F87" s="2">
        <f t="shared" si="9"/>
        <v>83.43</v>
      </c>
      <c r="G87" s="2">
        <f t="shared" si="9"/>
        <v>654.4</v>
      </c>
      <c r="H87" s="2">
        <f t="shared" si="9"/>
        <v>0.3</v>
      </c>
      <c r="I87" s="2">
        <f t="shared" si="9"/>
        <v>0.19</v>
      </c>
      <c r="J87" s="2">
        <f t="shared" si="9"/>
        <v>184.98</v>
      </c>
      <c r="K87" s="2">
        <f t="shared" si="9"/>
        <v>0.09</v>
      </c>
      <c r="L87" s="2">
        <f t="shared" si="9"/>
        <v>14.06</v>
      </c>
      <c r="M87" s="2">
        <f t="shared" si="9"/>
        <v>637.77</v>
      </c>
      <c r="N87" s="2">
        <f t="shared" si="9"/>
        <v>577.96</v>
      </c>
      <c r="O87" s="2">
        <f t="shared" si="9"/>
        <v>129.6</v>
      </c>
      <c r="P87" s="2">
        <f t="shared" si="9"/>
        <v>175.59</v>
      </c>
      <c r="Q87" s="2">
        <f t="shared" si="9"/>
        <v>373.86000000000007</v>
      </c>
      <c r="R87" s="2">
        <f t="shared" si="9"/>
        <v>8.1300000000000008</v>
      </c>
      <c r="S87" s="2">
        <f t="shared" si="9"/>
        <v>44.730000000000004</v>
      </c>
      <c r="T87" s="2">
        <f t="shared" si="9"/>
        <v>11.239999999999998</v>
      </c>
      <c r="U87" s="2">
        <f t="shared" si="9"/>
        <v>43.6</v>
      </c>
    </row>
    <row r="88" spans="1:21">
      <c r="A88" s="3"/>
      <c r="B88" s="2" t="s">
        <v>49</v>
      </c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</row>
    <row r="89" spans="1:21">
      <c r="A89" s="3" t="s">
        <v>85</v>
      </c>
      <c r="B89" s="3" t="s">
        <v>86</v>
      </c>
      <c r="C89" s="3">
        <v>180</v>
      </c>
      <c r="D89" s="3">
        <v>9.5</v>
      </c>
      <c r="E89" s="3">
        <v>8.1999999999999993</v>
      </c>
      <c r="F89" s="3">
        <v>34.4</v>
      </c>
      <c r="G89" s="3">
        <v>249.3</v>
      </c>
      <c r="H89" s="3">
        <v>7.0000000000000007E-2</v>
      </c>
      <c r="I89" s="3">
        <v>0.06</v>
      </c>
      <c r="J89" s="3">
        <v>40.39</v>
      </c>
      <c r="K89" s="3">
        <v>0.23</v>
      </c>
      <c r="L89" s="3">
        <v>0.05</v>
      </c>
      <c r="M89" s="3">
        <v>289.07</v>
      </c>
      <c r="N89" s="3">
        <v>68.97</v>
      </c>
      <c r="O89" s="3">
        <v>187.54</v>
      </c>
      <c r="P89" s="3">
        <v>13.05</v>
      </c>
      <c r="Q89" s="3">
        <v>120.39</v>
      </c>
      <c r="R89" s="3">
        <v>0.92</v>
      </c>
      <c r="S89" s="3">
        <v>24.8</v>
      </c>
      <c r="T89" s="3">
        <v>2.34</v>
      </c>
      <c r="U89" s="3">
        <v>12.44</v>
      </c>
    </row>
    <row r="90" spans="1:21">
      <c r="A90" s="3" t="s">
        <v>34</v>
      </c>
      <c r="B90" s="3" t="s">
        <v>35</v>
      </c>
      <c r="C90" s="3">
        <v>180</v>
      </c>
      <c r="D90" s="3">
        <v>1.3</v>
      </c>
      <c r="E90" s="3">
        <v>1</v>
      </c>
      <c r="F90" s="3">
        <v>7.7</v>
      </c>
      <c r="G90" s="3">
        <v>45.2</v>
      </c>
      <c r="H90" s="3">
        <v>0.01</v>
      </c>
      <c r="I90" s="3">
        <v>0.06</v>
      </c>
      <c r="J90" s="3">
        <v>6.08</v>
      </c>
      <c r="K90" s="3">
        <v>0</v>
      </c>
      <c r="L90" s="3">
        <v>0.25</v>
      </c>
      <c r="M90" s="3">
        <v>17.43</v>
      </c>
      <c r="N90" s="3">
        <v>63.95</v>
      </c>
      <c r="O90" s="3">
        <v>91.17</v>
      </c>
      <c r="P90" s="3">
        <v>7.2</v>
      </c>
      <c r="Q90" s="3">
        <v>38.46</v>
      </c>
      <c r="R90" s="3">
        <v>0.38</v>
      </c>
      <c r="S90" s="3">
        <v>4.05</v>
      </c>
      <c r="T90" s="3">
        <v>0.79</v>
      </c>
      <c r="U90" s="3">
        <v>9</v>
      </c>
    </row>
    <row r="91" spans="1:21" ht="16.5" customHeight="1">
      <c r="A91" s="3" t="s">
        <v>36</v>
      </c>
      <c r="B91" s="3" t="s">
        <v>46</v>
      </c>
      <c r="C91" s="3">
        <v>20</v>
      </c>
      <c r="D91" s="3">
        <v>1.5</v>
      </c>
      <c r="E91" s="3">
        <v>0.2</v>
      </c>
      <c r="F91" s="3">
        <v>9.8000000000000007</v>
      </c>
      <c r="G91" s="3">
        <v>46.9</v>
      </c>
      <c r="H91" s="3">
        <v>0.02</v>
      </c>
      <c r="I91" s="3">
        <v>0.01</v>
      </c>
      <c r="J91" s="3">
        <v>0</v>
      </c>
      <c r="K91" s="3">
        <v>0</v>
      </c>
      <c r="L91" s="3">
        <v>0</v>
      </c>
      <c r="M91" s="3">
        <v>99.8</v>
      </c>
      <c r="N91" s="3">
        <v>18.600000000000001</v>
      </c>
      <c r="O91" s="3">
        <v>4</v>
      </c>
      <c r="P91" s="3">
        <v>2.8</v>
      </c>
      <c r="Q91" s="3">
        <v>13</v>
      </c>
      <c r="R91" s="3">
        <v>0.22</v>
      </c>
      <c r="S91" s="3">
        <v>0.64</v>
      </c>
      <c r="T91" s="3">
        <v>1.2</v>
      </c>
      <c r="U91" s="3">
        <v>2.9</v>
      </c>
    </row>
    <row r="92" spans="1:21" ht="16.5" customHeight="1">
      <c r="A92" s="3"/>
      <c r="B92" s="2" t="s">
        <v>53</v>
      </c>
      <c r="C92" s="2">
        <f t="shared" ref="C92:U92" si="10">SUM(C89:C91)</f>
        <v>380</v>
      </c>
      <c r="D92" s="2">
        <f t="shared" si="10"/>
        <v>12.3</v>
      </c>
      <c r="E92" s="2">
        <f t="shared" si="10"/>
        <v>9.3999999999999986</v>
      </c>
      <c r="F92" s="2">
        <f t="shared" si="10"/>
        <v>51.900000000000006</v>
      </c>
      <c r="G92" s="2">
        <f t="shared" si="10"/>
        <v>341.4</v>
      </c>
      <c r="H92" s="2">
        <f t="shared" si="10"/>
        <v>0.1</v>
      </c>
      <c r="I92" s="2">
        <f t="shared" si="10"/>
        <v>0.13</v>
      </c>
      <c r="J92" s="2">
        <f t="shared" si="10"/>
        <v>46.47</v>
      </c>
      <c r="K92" s="2">
        <f t="shared" si="10"/>
        <v>0.23</v>
      </c>
      <c r="L92" s="2">
        <f t="shared" si="10"/>
        <v>0.3</v>
      </c>
      <c r="M92" s="2">
        <f t="shared" si="10"/>
        <v>406.3</v>
      </c>
      <c r="N92" s="2">
        <f t="shared" si="10"/>
        <v>151.52000000000001</v>
      </c>
      <c r="O92" s="2">
        <f t="shared" si="10"/>
        <v>282.70999999999998</v>
      </c>
      <c r="P92" s="2">
        <f t="shared" si="10"/>
        <v>23.05</v>
      </c>
      <c r="Q92" s="2">
        <f t="shared" si="10"/>
        <v>171.85</v>
      </c>
      <c r="R92" s="2">
        <f t="shared" si="10"/>
        <v>1.52</v>
      </c>
      <c r="S92" s="2">
        <f t="shared" si="10"/>
        <v>29.490000000000002</v>
      </c>
      <c r="T92" s="2">
        <f t="shared" si="10"/>
        <v>4.33</v>
      </c>
      <c r="U92" s="2">
        <f t="shared" si="10"/>
        <v>24.339999999999996</v>
      </c>
    </row>
    <row r="93" spans="1:21">
      <c r="A93" s="3"/>
      <c r="B93" s="5" t="s">
        <v>54</v>
      </c>
      <c r="C93" s="5">
        <f t="shared" ref="C93:U93" si="11">C75+C78+C87+C92</f>
        <v>1606</v>
      </c>
      <c r="D93" s="5">
        <f t="shared" si="11"/>
        <v>58.459999999999994</v>
      </c>
      <c r="E93" s="5">
        <f t="shared" si="11"/>
        <v>57.72</v>
      </c>
      <c r="F93" s="5">
        <f t="shared" si="11"/>
        <v>161.91000000000003</v>
      </c>
      <c r="G93" s="5">
        <f t="shared" si="11"/>
        <v>1403</v>
      </c>
      <c r="H93" s="5">
        <f t="shared" si="11"/>
        <v>0.55999999999999994</v>
      </c>
      <c r="I93" s="5">
        <f t="shared" si="11"/>
        <v>1.02</v>
      </c>
      <c r="J93" s="5">
        <f t="shared" si="11"/>
        <v>471.66999999999996</v>
      </c>
      <c r="K93" s="5">
        <f t="shared" si="11"/>
        <v>2.79</v>
      </c>
      <c r="L93" s="5">
        <f t="shared" si="11"/>
        <v>17.34</v>
      </c>
      <c r="M93" s="5">
        <f t="shared" si="11"/>
        <v>1508.53</v>
      </c>
      <c r="N93" s="5">
        <f t="shared" si="11"/>
        <v>1197.6199999999999</v>
      </c>
      <c r="O93" s="5">
        <f t="shared" si="11"/>
        <v>780.25</v>
      </c>
      <c r="P93" s="5">
        <f t="shared" si="11"/>
        <v>247.82000000000002</v>
      </c>
      <c r="Q93" s="5">
        <f t="shared" si="11"/>
        <v>931.95000000000016</v>
      </c>
      <c r="R93" s="5">
        <f t="shared" si="11"/>
        <v>12.97</v>
      </c>
      <c r="S93" s="5">
        <f t="shared" si="11"/>
        <v>137.85</v>
      </c>
      <c r="T93" s="5">
        <f t="shared" si="11"/>
        <v>49.39</v>
      </c>
      <c r="U93" s="5">
        <f t="shared" si="11"/>
        <v>172.44</v>
      </c>
    </row>
    <row r="95" spans="1:21" ht="15.75">
      <c r="A95" s="34" t="s">
        <v>174</v>
      </c>
      <c r="B95" s="34"/>
      <c r="C95" s="34"/>
      <c r="D95" s="34"/>
      <c r="E95" s="34"/>
      <c r="F95" s="34"/>
      <c r="G95" s="34"/>
      <c r="H95" s="34"/>
      <c r="I95" s="34"/>
      <c r="J95" s="34"/>
      <c r="K95" s="34"/>
      <c r="L95" s="34"/>
      <c r="M95" s="34"/>
      <c r="N95" s="34"/>
      <c r="O95" s="34"/>
      <c r="P95" s="34"/>
      <c r="Q95" s="34"/>
      <c r="R95" s="34"/>
      <c r="S95" s="34"/>
      <c r="T95" s="34"/>
      <c r="U95" s="34"/>
    </row>
    <row r="96" spans="1:21">
      <c r="A96" s="7" t="s">
        <v>0</v>
      </c>
      <c r="B96" s="7" t="s">
        <v>1</v>
      </c>
      <c r="C96" s="7" t="s">
        <v>2</v>
      </c>
      <c r="D96" s="7" t="s">
        <v>3</v>
      </c>
      <c r="E96" s="7" t="s">
        <v>4</v>
      </c>
      <c r="F96" s="7" t="s">
        <v>5</v>
      </c>
      <c r="G96" s="7" t="s">
        <v>6</v>
      </c>
      <c r="H96" s="7" t="s">
        <v>7</v>
      </c>
      <c r="I96" s="7" t="s">
        <v>8</v>
      </c>
      <c r="J96" s="7" t="s">
        <v>9</v>
      </c>
      <c r="K96" s="7" t="s">
        <v>10</v>
      </c>
      <c r="L96" s="7" t="s">
        <v>11</v>
      </c>
      <c r="M96" s="7" t="s">
        <v>12</v>
      </c>
      <c r="N96" s="7" t="s">
        <v>13</v>
      </c>
      <c r="O96" s="7" t="s">
        <v>14</v>
      </c>
      <c r="P96" s="7" t="s">
        <v>15</v>
      </c>
      <c r="Q96" s="7" t="s">
        <v>16</v>
      </c>
      <c r="R96" s="7" t="s">
        <v>17</v>
      </c>
      <c r="S96" s="7" t="s">
        <v>18</v>
      </c>
      <c r="T96" s="7" t="s">
        <v>19</v>
      </c>
      <c r="U96" s="7" t="s">
        <v>20</v>
      </c>
    </row>
    <row r="97" spans="1:21">
      <c r="A97" s="7"/>
      <c r="B97" s="7"/>
      <c r="C97" s="7" t="s">
        <v>21</v>
      </c>
      <c r="D97" s="7" t="s">
        <v>21</v>
      </c>
      <c r="E97" s="7" t="s">
        <v>21</v>
      </c>
      <c r="F97" s="7" t="s">
        <v>21</v>
      </c>
      <c r="G97" s="7" t="s">
        <v>22</v>
      </c>
      <c r="H97" s="7" t="s">
        <v>23</v>
      </c>
      <c r="I97" s="7" t="s">
        <v>23</v>
      </c>
      <c r="J97" s="7" t="s">
        <v>24</v>
      </c>
      <c r="K97" s="7" t="s">
        <v>25</v>
      </c>
      <c r="L97" s="7" t="s">
        <v>23</v>
      </c>
      <c r="M97" s="7" t="s">
        <v>23</v>
      </c>
      <c r="N97" s="7" t="s">
        <v>23</v>
      </c>
      <c r="O97" s="7" t="s">
        <v>23</v>
      </c>
      <c r="P97" s="7" t="s">
        <v>23</v>
      </c>
      <c r="Q97" s="7" t="s">
        <v>23</v>
      </c>
      <c r="R97" s="7" t="s">
        <v>23</v>
      </c>
      <c r="S97" s="7" t="s">
        <v>25</v>
      </c>
      <c r="T97" s="7" t="s">
        <v>25</v>
      </c>
      <c r="U97" s="7" t="s">
        <v>25</v>
      </c>
    </row>
    <row r="98" spans="1:21">
      <c r="A98" s="3"/>
      <c r="B98" s="4" t="s">
        <v>87</v>
      </c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</row>
    <row r="99" spans="1:21">
      <c r="A99" s="3"/>
      <c r="B99" s="2" t="s">
        <v>27</v>
      </c>
      <c r="C99" s="6" t="s">
        <v>133</v>
      </c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</row>
    <row r="100" spans="1:21">
      <c r="A100" s="3" t="s">
        <v>56</v>
      </c>
      <c r="B100" s="3" t="s">
        <v>57</v>
      </c>
      <c r="C100" s="3">
        <v>10</v>
      </c>
      <c r="D100" s="3">
        <v>2.2999999999999998</v>
      </c>
      <c r="E100" s="3">
        <v>3</v>
      </c>
      <c r="F100" s="3">
        <v>0</v>
      </c>
      <c r="G100" s="3">
        <v>35.799999999999997</v>
      </c>
      <c r="H100" s="3">
        <v>0</v>
      </c>
      <c r="I100" s="3">
        <v>0.03</v>
      </c>
      <c r="J100" s="3">
        <v>26</v>
      </c>
      <c r="K100" s="3">
        <v>0.1</v>
      </c>
      <c r="L100" s="3">
        <v>7.0000000000000007E-2</v>
      </c>
      <c r="M100" s="3">
        <v>81</v>
      </c>
      <c r="N100" s="3">
        <v>8.8000000000000007</v>
      </c>
      <c r="O100" s="3">
        <v>88</v>
      </c>
      <c r="P100" s="3">
        <v>3.5</v>
      </c>
      <c r="Q100" s="3">
        <v>50</v>
      </c>
      <c r="R100" s="3">
        <v>0.1</v>
      </c>
      <c r="S100" s="3">
        <v>0</v>
      </c>
      <c r="T100" s="3">
        <v>1.45</v>
      </c>
      <c r="U100" s="3">
        <v>0</v>
      </c>
    </row>
    <row r="101" spans="1:21">
      <c r="A101" s="3" t="s">
        <v>98</v>
      </c>
      <c r="B101" s="9" t="s">
        <v>135</v>
      </c>
      <c r="C101" s="3">
        <v>200</v>
      </c>
      <c r="D101" s="3">
        <v>8.1999999999999993</v>
      </c>
      <c r="E101" s="3">
        <v>5</v>
      </c>
      <c r="F101" s="3">
        <v>37.1</v>
      </c>
      <c r="G101" s="3">
        <v>225.9</v>
      </c>
      <c r="H101" s="3">
        <v>7.0000000000000007E-2</v>
      </c>
      <c r="I101" s="3">
        <v>0.12</v>
      </c>
      <c r="J101" s="3">
        <v>18</v>
      </c>
      <c r="K101" s="3">
        <v>0</v>
      </c>
      <c r="L101" s="3">
        <v>0.32</v>
      </c>
      <c r="M101" s="3">
        <v>161.91</v>
      </c>
      <c r="N101" s="3">
        <v>222.82</v>
      </c>
      <c r="O101" s="3">
        <v>202.95</v>
      </c>
      <c r="P101" s="3">
        <v>24.25</v>
      </c>
      <c r="Q101" s="3">
        <v>162.18</v>
      </c>
      <c r="R101" s="3">
        <v>0.51</v>
      </c>
      <c r="S101" s="3">
        <v>18</v>
      </c>
      <c r="T101" s="3">
        <v>1.76</v>
      </c>
      <c r="U101" s="3">
        <v>32</v>
      </c>
    </row>
    <row r="102" spans="1:21">
      <c r="A102" s="3" t="s">
        <v>90</v>
      </c>
      <c r="B102" s="3" t="s">
        <v>91</v>
      </c>
      <c r="C102" s="3">
        <v>180</v>
      </c>
      <c r="D102" s="3">
        <v>0.1</v>
      </c>
      <c r="E102" s="3">
        <v>0</v>
      </c>
      <c r="F102" s="3">
        <v>5.7</v>
      </c>
      <c r="G102" s="3">
        <v>23.5</v>
      </c>
      <c r="H102" s="3">
        <v>0</v>
      </c>
      <c r="I102" s="3">
        <v>0</v>
      </c>
      <c r="J102" s="3">
        <v>0.14000000000000001</v>
      </c>
      <c r="K102" s="3">
        <v>0</v>
      </c>
      <c r="L102" s="3">
        <v>0.02</v>
      </c>
      <c r="M102" s="3">
        <v>0.33</v>
      </c>
      <c r="N102" s="3">
        <v>9.42</v>
      </c>
      <c r="O102" s="3">
        <v>57.51</v>
      </c>
      <c r="P102" s="3">
        <v>1.72</v>
      </c>
      <c r="Q102" s="3">
        <v>3.23</v>
      </c>
      <c r="R102" s="3">
        <v>0.34</v>
      </c>
      <c r="S102" s="3">
        <v>0</v>
      </c>
      <c r="T102" s="3">
        <v>0</v>
      </c>
      <c r="U102" s="3">
        <v>0</v>
      </c>
    </row>
    <row r="103" spans="1:21">
      <c r="A103" s="3" t="s">
        <v>36</v>
      </c>
      <c r="B103" s="3" t="s">
        <v>37</v>
      </c>
      <c r="C103" s="3">
        <v>20</v>
      </c>
      <c r="D103" s="3">
        <v>1.6</v>
      </c>
      <c r="E103" s="3">
        <v>0.2</v>
      </c>
      <c r="F103" s="3">
        <v>9.8000000000000007</v>
      </c>
      <c r="G103" s="3">
        <v>47.5</v>
      </c>
      <c r="H103" s="3">
        <v>0.03</v>
      </c>
      <c r="I103" s="3">
        <v>0.01</v>
      </c>
      <c r="J103" s="3">
        <v>0</v>
      </c>
      <c r="K103" s="3">
        <v>0</v>
      </c>
      <c r="L103" s="3">
        <v>0</v>
      </c>
      <c r="M103" s="3">
        <v>88.6</v>
      </c>
      <c r="N103" s="3">
        <v>27.2</v>
      </c>
      <c r="O103" s="3">
        <v>4.5999999999999996</v>
      </c>
      <c r="P103" s="3">
        <v>6.8</v>
      </c>
      <c r="Q103" s="3">
        <v>17.8</v>
      </c>
      <c r="R103" s="3">
        <v>0.4</v>
      </c>
      <c r="S103" s="3">
        <v>0.64</v>
      </c>
      <c r="T103" s="3">
        <v>1.2</v>
      </c>
      <c r="U103" s="3">
        <v>2.9</v>
      </c>
    </row>
    <row r="104" spans="1:21">
      <c r="A104" s="3"/>
      <c r="B104" s="2" t="s">
        <v>38</v>
      </c>
      <c r="C104" s="2">
        <f>SUM(C100:C103)</f>
        <v>410</v>
      </c>
      <c r="D104" s="2">
        <f t="shared" ref="D104:U104" si="12">SUM(D100:D103)</f>
        <v>12.2</v>
      </c>
      <c r="E104" s="2">
        <f t="shared" si="12"/>
        <v>8.1999999999999993</v>
      </c>
      <c r="F104" s="2">
        <f t="shared" si="12"/>
        <v>52.600000000000009</v>
      </c>
      <c r="G104" s="2">
        <f t="shared" si="12"/>
        <v>332.7</v>
      </c>
      <c r="H104" s="2">
        <f t="shared" si="12"/>
        <v>0.1</v>
      </c>
      <c r="I104" s="2">
        <f t="shared" si="12"/>
        <v>0.16</v>
      </c>
      <c r="J104" s="2">
        <f t="shared" si="12"/>
        <v>44.14</v>
      </c>
      <c r="K104" s="2">
        <f t="shared" si="12"/>
        <v>0.1</v>
      </c>
      <c r="L104" s="2">
        <f t="shared" si="12"/>
        <v>0.41000000000000003</v>
      </c>
      <c r="M104" s="2">
        <f t="shared" si="12"/>
        <v>331.84000000000003</v>
      </c>
      <c r="N104" s="2">
        <f t="shared" si="12"/>
        <v>268.24</v>
      </c>
      <c r="O104" s="2">
        <f t="shared" si="12"/>
        <v>353.06</v>
      </c>
      <c r="P104" s="2">
        <f t="shared" si="12"/>
        <v>36.269999999999996</v>
      </c>
      <c r="Q104" s="2">
        <f t="shared" si="12"/>
        <v>233.21</v>
      </c>
      <c r="R104" s="2">
        <f t="shared" si="12"/>
        <v>1.35</v>
      </c>
      <c r="S104" s="2">
        <f t="shared" si="12"/>
        <v>18.64</v>
      </c>
      <c r="T104" s="2">
        <f t="shared" si="12"/>
        <v>4.41</v>
      </c>
      <c r="U104" s="2">
        <f t="shared" si="12"/>
        <v>34.9</v>
      </c>
    </row>
    <row r="105" spans="1:21">
      <c r="A105" s="3"/>
      <c r="B105" s="2" t="s">
        <v>39</v>
      </c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</row>
    <row r="106" spans="1:21">
      <c r="A106" s="3" t="s">
        <v>36</v>
      </c>
      <c r="B106" s="3" t="s">
        <v>71</v>
      </c>
      <c r="C106" s="3">
        <v>150</v>
      </c>
      <c r="D106" s="3">
        <v>0.8</v>
      </c>
      <c r="E106" s="3">
        <v>0.2</v>
      </c>
      <c r="F106" s="3">
        <v>15.2</v>
      </c>
      <c r="G106" s="3">
        <v>65</v>
      </c>
      <c r="H106" s="3">
        <v>0.02</v>
      </c>
      <c r="I106" s="3">
        <v>0.02</v>
      </c>
      <c r="J106" s="3">
        <v>0</v>
      </c>
      <c r="K106" s="3">
        <v>0</v>
      </c>
      <c r="L106" s="3">
        <v>3</v>
      </c>
      <c r="M106" s="3">
        <v>9</v>
      </c>
      <c r="N106" s="3">
        <v>180</v>
      </c>
      <c r="O106" s="3">
        <v>10.5</v>
      </c>
      <c r="P106" s="3">
        <v>6</v>
      </c>
      <c r="Q106" s="3">
        <v>10.5</v>
      </c>
      <c r="R106" s="3">
        <v>2.1</v>
      </c>
      <c r="S106" s="3">
        <v>0</v>
      </c>
      <c r="T106" s="3">
        <v>0</v>
      </c>
      <c r="U106" s="3">
        <v>0</v>
      </c>
    </row>
    <row r="107" spans="1:21">
      <c r="A107" s="3"/>
      <c r="B107" s="2" t="s">
        <v>41</v>
      </c>
      <c r="C107" s="2">
        <f>C106</f>
        <v>150</v>
      </c>
      <c r="D107" s="2">
        <f t="shared" ref="D107:U107" si="13">D106</f>
        <v>0.8</v>
      </c>
      <c r="E107" s="2">
        <f t="shared" si="13"/>
        <v>0.2</v>
      </c>
      <c r="F107" s="2">
        <f t="shared" si="13"/>
        <v>15.2</v>
      </c>
      <c r="G107" s="2">
        <f t="shared" si="13"/>
        <v>65</v>
      </c>
      <c r="H107" s="2">
        <f t="shared" si="13"/>
        <v>0.02</v>
      </c>
      <c r="I107" s="2">
        <f t="shared" si="13"/>
        <v>0.02</v>
      </c>
      <c r="J107" s="2">
        <f t="shared" si="13"/>
        <v>0</v>
      </c>
      <c r="K107" s="2">
        <f t="shared" si="13"/>
        <v>0</v>
      </c>
      <c r="L107" s="2">
        <f t="shared" si="13"/>
        <v>3</v>
      </c>
      <c r="M107" s="2">
        <f t="shared" si="13"/>
        <v>9</v>
      </c>
      <c r="N107" s="2">
        <f t="shared" si="13"/>
        <v>180</v>
      </c>
      <c r="O107" s="2">
        <f t="shared" si="13"/>
        <v>10.5</v>
      </c>
      <c r="P107" s="2">
        <f t="shared" si="13"/>
        <v>6</v>
      </c>
      <c r="Q107" s="2">
        <f t="shared" si="13"/>
        <v>10.5</v>
      </c>
      <c r="R107" s="2">
        <f t="shared" si="13"/>
        <v>2.1</v>
      </c>
      <c r="S107" s="2">
        <f t="shared" si="13"/>
        <v>0</v>
      </c>
      <c r="T107" s="2">
        <f t="shared" si="13"/>
        <v>0</v>
      </c>
      <c r="U107" s="2">
        <f t="shared" si="13"/>
        <v>0</v>
      </c>
    </row>
    <row r="108" spans="1:21">
      <c r="A108" s="3"/>
      <c r="B108" s="2" t="s">
        <v>42</v>
      </c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</row>
    <row r="109" spans="1:21" ht="30">
      <c r="A109" s="9" t="s">
        <v>199</v>
      </c>
      <c r="B109" s="17" t="s">
        <v>200</v>
      </c>
      <c r="C109" s="3">
        <v>50</v>
      </c>
      <c r="D109" s="3">
        <v>0.46</v>
      </c>
      <c r="E109" s="3">
        <v>5.09</v>
      </c>
      <c r="F109" s="3">
        <v>3.57</v>
      </c>
      <c r="G109" s="3">
        <v>62</v>
      </c>
      <c r="H109" s="3">
        <v>0.01</v>
      </c>
      <c r="I109" s="3">
        <v>0.02</v>
      </c>
      <c r="J109" s="3">
        <v>366.45</v>
      </c>
      <c r="K109" s="3">
        <v>0</v>
      </c>
      <c r="L109" s="3">
        <v>2</v>
      </c>
      <c r="M109" s="3">
        <v>57</v>
      </c>
      <c r="N109" s="3">
        <v>86</v>
      </c>
      <c r="O109" s="3">
        <v>10</v>
      </c>
      <c r="P109" s="3">
        <v>11</v>
      </c>
      <c r="Q109" s="3">
        <v>16</v>
      </c>
      <c r="R109" s="3">
        <v>0.5</v>
      </c>
      <c r="S109" s="3">
        <v>8.5</v>
      </c>
      <c r="T109" s="3">
        <v>0</v>
      </c>
      <c r="U109" s="3">
        <v>17.98</v>
      </c>
    </row>
    <row r="110" spans="1:21">
      <c r="A110" s="3" t="s">
        <v>43</v>
      </c>
      <c r="B110" s="9" t="s">
        <v>188</v>
      </c>
      <c r="C110" s="3">
        <v>200</v>
      </c>
      <c r="D110" s="3">
        <v>5.2</v>
      </c>
      <c r="E110" s="3">
        <v>2.8</v>
      </c>
      <c r="F110" s="3">
        <v>18.5</v>
      </c>
      <c r="G110" s="3">
        <v>119.6</v>
      </c>
      <c r="H110" s="3">
        <v>0.09</v>
      </c>
      <c r="I110" s="3">
        <v>0.05</v>
      </c>
      <c r="J110" s="3">
        <v>97.51</v>
      </c>
      <c r="K110" s="3">
        <v>0</v>
      </c>
      <c r="L110" s="3">
        <v>6.89</v>
      </c>
      <c r="M110" s="3">
        <v>93.01</v>
      </c>
      <c r="N110" s="3">
        <v>410.42</v>
      </c>
      <c r="O110" s="3">
        <v>13.73</v>
      </c>
      <c r="P110" s="3">
        <v>20.84</v>
      </c>
      <c r="Q110" s="3">
        <v>54.56</v>
      </c>
      <c r="R110" s="3">
        <v>0.86</v>
      </c>
      <c r="S110" s="3">
        <v>16.760000000000002</v>
      </c>
      <c r="T110" s="3">
        <v>0.23</v>
      </c>
      <c r="U110" s="3">
        <v>32.72</v>
      </c>
    </row>
    <row r="111" spans="1:21">
      <c r="A111" s="3" t="s">
        <v>92</v>
      </c>
      <c r="B111" s="3" t="s">
        <v>93</v>
      </c>
      <c r="C111" s="3">
        <v>150</v>
      </c>
      <c r="D111" s="3">
        <v>14.5</v>
      </c>
      <c r="E111" s="3">
        <v>1.3</v>
      </c>
      <c r="F111" s="3">
        <v>33.799999999999997</v>
      </c>
      <c r="G111" s="3">
        <v>204.8</v>
      </c>
      <c r="H111" s="3">
        <v>0.44</v>
      </c>
      <c r="I111" s="3">
        <v>0.09</v>
      </c>
      <c r="J111" s="3">
        <v>0.9</v>
      </c>
      <c r="K111" s="3">
        <v>0</v>
      </c>
      <c r="L111" s="3">
        <v>0</v>
      </c>
      <c r="M111" s="3">
        <v>165.91</v>
      </c>
      <c r="N111" s="3">
        <v>543.48</v>
      </c>
      <c r="O111" s="3">
        <v>124.95</v>
      </c>
      <c r="P111" s="3">
        <v>69.91</v>
      </c>
      <c r="Q111" s="3">
        <v>215</v>
      </c>
      <c r="R111" s="3">
        <v>4.45</v>
      </c>
      <c r="S111" s="3">
        <v>23.83</v>
      </c>
      <c r="T111" s="3">
        <v>8.65</v>
      </c>
      <c r="U111" s="3">
        <v>22.5</v>
      </c>
    </row>
    <row r="112" spans="1:21">
      <c r="A112" s="17" t="s">
        <v>189</v>
      </c>
      <c r="B112" s="17" t="s">
        <v>190</v>
      </c>
      <c r="C112" s="11">
        <v>70</v>
      </c>
      <c r="D112" s="3">
        <v>9.5</v>
      </c>
      <c r="E112" s="3">
        <v>15.6</v>
      </c>
      <c r="F112" s="3">
        <v>8.9</v>
      </c>
      <c r="G112" s="3">
        <v>214.9</v>
      </c>
      <c r="H112" s="3">
        <v>0</v>
      </c>
      <c r="I112" s="3">
        <v>0</v>
      </c>
      <c r="J112" s="3">
        <v>0</v>
      </c>
      <c r="K112" s="3">
        <v>0</v>
      </c>
      <c r="L112" s="3">
        <v>1</v>
      </c>
      <c r="M112" s="3">
        <v>0</v>
      </c>
      <c r="N112" s="3">
        <v>0</v>
      </c>
      <c r="O112" s="3">
        <v>18.3</v>
      </c>
      <c r="P112" s="3">
        <v>15.7</v>
      </c>
      <c r="Q112" s="3">
        <v>103.2</v>
      </c>
      <c r="R112" s="3">
        <v>1.7</v>
      </c>
      <c r="S112" s="3">
        <v>0</v>
      </c>
      <c r="T112" s="3">
        <v>0</v>
      </c>
      <c r="U112" s="3">
        <v>0</v>
      </c>
    </row>
    <row r="113" spans="1:21">
      <c r="A113" s="3" t="s">
        <v>52</v>
      </c>
      <c r="B113" s="9" t="s">
        <v>134</v>
      </c>
      <c r="C113" s="3">
        <v>180</v>
      </c>
      <c r="D113" s="3">
        <v>0</v>
      </c>
      <c r="E113" s="3">
        <v>0</v>
      </c>
      <c r="F113" s="3">
        <v>11.4</v>
      </c>
      <c r="G113" s="3">
        <v>45.5</v>
      </c>
      <c r="H113" s="3">
        <v>0.03</v>
      </c>
      <c r="I113" s="3">
        <v>0.04</v>
      </c>
      <c r="J113" s="3">
        <v>11.25</v>
      </c>
      <c r="K113" s="3">
        <v>0</v>
      </c>
      <c r="L113" s="3">
        <v>1.9</v>
      </c>
      <c r="M113" s="3">
        <v>0.11</v>
      </c>
      <c r="N113" s="3">
        <v>1.42</v>
      </c>
      <c r="O113" s="3">
        <v>52.5</v>
      </c>
      <c r="P113" s="3">
        <v>0.12</v>
      </c>
      <c r="Q113" s="3">
        <v>0.09</v>
      </c>
      <c r="R113" s="3">
        <v>0.03</v>
      </c>
      <c r="S113" s="3">
        <v>0</v>
      </c>
      <c r="T113" s="3">
        <v>0.01</v>
      </c>
      <c r="U113" s="3">
        <v>0</v>
      </c>
    </row>
    <row r="114" spans="1:21">
      <c r="A114" s="3" t="s">
        <v>36</v>
      </c>
      <c r="B114" s="3" t="s">
        <v>46</v>
      </c>
      <c r="C114" s="3">
        <v>20</v>
      </c>
      <c r="D114" s="3">
        <v>1.5</v>
      </c>
      <c r="E114" s="3">
        <v>0.2</v>
      </c>
      <c r="F114" s="3">
        <v>9.8000000000000007</v>
      </c>
      <c r="G114" s="3">
        <v>46.9</v>
      </c>
      <c r="H114" s="3">
        <v>0.02</v>
      </c>
      <c r="I114" s="3">
        <v>0.01</v>
      </c>
      <c r="J114" s="3">
        <v>0</v>
      </c>
      <c r="K114" s="3">
        <v>0</v>
      </c>
      <c r="L114" s="3">
        <v>0</v>
      </c>
      <c r="M114" s="3">
        <v>99.8</v>
      </c>
      <c r="N114" s="3">
        <v>18.600000000000001</v>
      </c>
      <c r="O114" s="3">
        <v>4</v>
      </c>
      <c r="P114" s="3">
        <v>2.8</v>
      </c>
      <c r="Q114" s="3">
        <v>13</v>
      </c>
      <c r="R114" s="3">
        <v>0.22</v>
      </c>
      <c r="S114" s="3">
        <v>0.64</v>
      </c>
      <c r="T114" s="3">
        <v>1.2</v>
      </c>
      <c r="U114" s="3">
        <v>2.9</v>
      </c>
    </row>
    <row r="115" spans="1:21">
      <c r="A115" s="3" t="s">
        <v>36</v>
      </c>
      <c r="B115" s="3" t="s">
        <v>47</v>
      </c>
      <c r="C115" s="3">
        <v>20</v>
      </c>
      <c r="D115" s="3">
        <v>1.3</v>
      </c>
      <c r="E115" s="3">
        <v>0.2</v>
      </c>
      <c r="F115" s="3">
        <v>6.7</v>
      </c>
      <c r="G115" s="3">
        <v>34.200000000000003</v>
      </c>
      <c r="H115" s="3">
        <v>0.04</v>
      </c>
      <c r="I115" s="3">
        <v>0.02</v>
      </c>
      <c r="J115" s="3">
        <v>0</v>
      </c>
      <c r="K115" s="3">
        <v>0</v>
      </c>
      <c r="L115" s="3">
        <v>0</v>
      </c>
      <c r="M115" s="3">
        <v>122</v>
      </c>
      <c r="N115" s="3">
        <v>49</v>
      </c>
      <c r="O115" s="3">
        <v>7</v>
      </c>
      <c r="P115" s="3">
        <v>9.4</v>
      </c>
      <c r="Q115" s="3">
        <v>31.6</v>
      </c>
      <c r="R115" s="3">
        <v>0.78</v>
      </c>
      <c r="S115" s="3">
        <v>0</v>
      </c>
      <c r="T115" s="3">
        <v>6.18</v>
      </c>
      <c r="U115" s="3">
        <v>0</v>
      </c>
    </row>
    <row r="116" spans="1:21">
      <c r="A116" s="3"/>
      <c r="B116" s="2" t="s">
        <v>48</v>
      </c>
      <c r="C116" s="2">
        <f>SUM(C109:C115)</f>
        <v>690</v>
      </c>
      <c r="D116" s="2">
        <f>SUM(D109:D115)</f>
        <v>32.46</v>
      </c>
      <c r="E116" s="2">
        <f t="shared" ref="E116:U116" si="14">SUM(E109:E115)</f>
        <v>25.189999999999998</v>
      </c>
      <c r="F116" s="2">
        <f t="shared" si="14"/>
        <v>92.67</v>
      </c>
      <c r="G116" s="2">
        <f t="shared" si="14"/>
        <v>727.9</v>
      </c>
      <c r="H116" s="2">
        <f t="shared" si="14"/>
        <v>0.63000000000000012</v>
      </c>
      <c r="I116" s="2">
        <f t="shared" si="14"/>
        <v>0.23</v>
      </c>
      <c r="J116" s="2">
        <f t="shared" si="14"/>
        <v>476.10999999999996</v>
      </c>
      <c r="K116" s="2">
        <f t="shared" si="14"/>
        <v>0</v>
      </c>
      <c r="L116" s="2">
        <f t="shared" si="14"/>
        <v>11.790000000000001</v>
      </c>
      <c r="M116" s="2">
        <f t="shared" si="14"/>
        <v>537.82999999999993</v>
      </c>
      <c r="N116" s="2">
        <f t="shared" si="14"/>
        <v>1108.92</v>
      </c>
      <c r="O116" s="2">
        <f t="shared" si="14"/>
        <v>230.48000000000002</v>
      </c>
      <c r="P116" s="2">
        <f t="shared" si="14"/>
        <v>129.77000000000001</v>
      </c>
      <c r="Q116" s="2">
        <f t="shared" si="14"/>
        <v>433.45</v>
      </c>
      <c r="R116" s="2">
        <f t="shared" si="14"/>
        <v>8.5400000000000009</v>
      </c>
      <c r="S116" s="2">
        <f t="shared" si="14"/>
        <v>49.730000000000004</v>
      </c>
      <c r="T116" s="2">
        <f t="shared" si="14"/>
        <v>16.27</v>
      </c>
      <c r="U116" s="2">
        <f t="shared" si="14"/>
        <v>76.100000000000009</v>
      </c>
    </row>
    <row r="117" spans="1:21">
      <c r="A117" s="3"/>
      <c r="B117" s="2" t="s">
        <v>49</v>
      </c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</row>
    <row r="118" spans="1:21" ht="15" customHeight="1">
      <c r="A118" s="3" t="s">
        <v>94</v>
      </c>
      <c r="B118" s="3" t="s">
        <v>95</v>
      </c>
      <c r="C118" s="3">
        <v>150</v>
      </c>
      <c r="D118" s="3">
        <v>29.5</v>
      </c>
      <c r="E118" s="3">
        <v>8.6</v>
      </c>
      <c r="F118" s="3">
        <v>24.6</v>
      </c>
      <c r="G118" s="3">
        <v>293.60000000000002</v>
      </c>
      <c r="H118" s="3">
        <v>7.0000000000000007E-2</v>
      </c>
      <c r="I118" s="3">
        <v>0.31</v>
      </c>
      <c r="J118" s="3">
        <v>43.14</v>
      </c>
      <c r="K118" s="3">
        <v>0.14000000000000001</v>
      </c>
      <c r="L118" s="3">
        <v>0.28000000000000003</v>
      </c>
      <c r="M118" s="3">
        <v>137.69999999999999</v>
      </c>
      <c r="N118" s="3">
        <v>158.83000000000001</v>
      </c>
      <c r="O118" s="3">
        <v>206.18</v>
      </c>
      <c r="P118" s="3">
        <v>31.1</v>
      </c>
      <c r="Q118" s="3">
        <v>285.69</v>
      </c>
      <c r="R118" s="3">
        <v>0.82</v>
      </c>
      <c r="S118" s="3">
        <v>25.75</v>
      </c>
      <c r="T118" s="3">
        <v>37.549999999999997</v>
      </c>
      <c r="U118" s="3">
        <v>51.11</v>
      </c>
    </row>
    <row r="119" spans="1:21">
      <c r="A119" s="3" t="s">
        <v>44</v>
      </c>
      <c r="B119" s="3" t="s">
        <v>45</v>
      </c>
      <c r="C119" s="3">
        <v>180</v>
      </c>
      <c r="D119" s="3">
        <v>0.4</v>
      </c>
      <c r="E119" s="3">
        <v>0</v>
      </c>
      <c r="F119" s="3">
        <v>17.8</v>
      </c>
      <c r="G119" s="3">
        <v>72.900000000000006</v>
      </c>
      <c r="H119" s="3">
        <v>0</v>
      </c>
      <c r="I119" s="3">
        <v>0</v>
      </c>
      <c r="J119" s="3">
        <v>13.5</v>
      </c>
      <c r="K119" s="3">
        <v>0</v>
      </c>
      <c r="L119" s="3">
        <v>0.02</v>
      </c>
      <c r="M119" s="3">
        <v>0.05</v>
      </c>
      <c r="N119" s="3">
        <v>0.16</v>
      </c>
      <c r="O119" s="3">
        <v>97.27</v>
      </c>
      <c r="P119" s="3">
        <v>1.9</v>
      </c>
      <c r="Q119" s="3">
        <v>3.88</v>
      </c>
      <c r="R119" s="3">
        <v>0.08</v>
      </c>
      <c r="S119" s="3">
        <v>0</v>
      </c>
      <c r="T119" s="3">
        <v>0</v>
      </c>
      <c r="U119" s="3">
        <v>0</v>
      </c>
    </row>
    <row r="120" spans="1:21">
      <c r="A120" s="3" t="s">
        <v>36</v>
      </c>
      <c r="B120" s="3" t="s">
        <v>46</v>
      </c>
      <c r="C120" s="3">
        <v>20</v>
      </c>
      <c r="D120" s="3">
        <v>1.5</v>
      </c>
      <c r="E120" s="3">
        <v>0.2</v>
      </c>
      <c r="F120" s="3">
        <v>9.8000000000000007</v>
      </c>
      <c r="G120" s="3">
        <v>46.9</v>
      </c>
      <c r="H120" s="3">
        <v>0.02</v>
      </c>
      <c r="I120" s="3">
        <v>0.01</v>
      </c>
      <c r="J120" s="3">
        <v>0</v>
      </c>
      <c r="K120" s="3">
        <v>0</v>
      </c>
      <c r="L120" s="3">
        <v>0</v>
      </c>
      <c r="M120" s="3">
        <v>99.8</v>
      </c>
      <c r="N120" s="3">
        <v>18.600000000000001</v>
      </c>
      <c r="O120" s="3">
        <v>4</v>
      </c>
      <c r="P120" s="3">
        <v>2.8</v>
      </c>
      <c r="Q120" s="3">
        <v>13</v>
      </c>
      <c r="R120" s="3">
        <v>0.22</v>
      </c>
      <c r="S120" s="3">
        <v>0.64</v>
      </c>
      <c r="T120" s="3">
        <v>1.2</v>
      </c>
      <c r="U120" s="3">
        <v>2.9</v>
      </c>
    </row>
    <row r="121" spans="1:21" ht="15.75" customHeight="1">
      <c r="A121" s="3"/>
      <c r="B121" s="2" t="s">
        <v>53</v>
      </c>
      <c r="C121" s="2">
        <f>C118+C119+C120</f>
        <v>350</v>
      </c>
      <c r="D121" s="2">
        <f t="shared" ref="D121:U121" si="15">D118+D119+D120</f>
        <v>31.4</v>
      </c>
      <c r="E121" s="2">
        <f t="shared" si="15"/>
        <v>8.7999999999999989</v>
      </c>
      <c r="F121" s="2">
        <f t="shared" si="15"/>
        <v>52.2</v>
      </c>
      <c r="G121" s="2">
        <f t="shared" si="15"/>
        <v>413.4</v>
      </c>
      <c r="H121" s="2">
        <f t="shared" si="15"/>
        <v>9.0000000000000011E-2</v>
      </c>
      <c r="I121" s="2">
        <f t="shared" si="15"/>
        <v>0.32</v>
      </c>
      <c r="J121" s="2">
        <f t="shared" si="15"/>
        <v>56.64</v>
      </c>
      <c r="K121" s="2">
        <f t="shared" si="15"/>
        <v>0.14000000000000001</v>
      </c>
      <c r="L121" s="2">
        <f t="shared" si="15"/>
        <v>0.30000000000000004</v>
      </c>
      <c r="M121" s="2">
        <f t="shared" si="15"/>
        <v>237.55</v>
      </c>
      <c r="N121" s="2">
        <f t="shared" si="15"/>
        <v>177.59</v>
      </c>
      <c r="O121" s="2">
        <f t="shared" si="15"/>
        <v>307.45</v>
      </c>
      <c r="P121" s="2">
        <f t="shared" si="15"/>
        <v>35.799999999999997</v>
      </c>
      <c r="Q121" s="2">
        <f t="shared" si="15"/>
        <v>302.57</v>
      </c>
      <c r="R121" s="2">
        <f t="shared" si="15"/>
        <v>1.1199999999999999</v>
      </c>
      <c r="S121" s="2">
        <f t="shared" si="15"/>
        <v>26.39</v>
      </c>
      <c r="T121" s="2">
        <f t="shared" si="15"/>
        <v>38.75</v>
      </c>
      <c r="U121" s="2">
        <f t="shared" si="15"/>
        <v>54.01</v>
      </c>
    </row>
    <row r="122" spans="1:21">
      <c r="A122" s="3"/>
      <c r="B122" s="5" t="s">
        <v>54</v>
      </c>
      <c r="C122" s="5">
        <f t="shared" ref="C122:U122" si="16">C104+C107+C116+C121</f>
        <v>1600</v>
      </c>
      <c r="D122" s="5">
        <f t="shared" si="16"/>
        <v>76.86</v>
      </c>
      <c r="E122" s="5">
        <f t="shared" si="16"/>
        <v>42.389999999999993</v>
      </c>
      <c r="F122" s="5">
        <f t="shared" si="16"/>
        <v>212.67000000000002</v>
      </c>
      <c r="G122" s="5">
        <f t="shared" si="16"/>
        <v>1539</v>
      </c>
      <c r="H122" s="5">
        <f t="shared" si="16"/>
        <v>0.84000000000000008</v>
      </c>
      <c r="I122" s="5">
        <f t="shared" si="16"/>
        <v>0.73</v>
      </c>
      <c r="J122" s="5">
        <f t="shared" si="16"/>
        <v>576.89</v>
      </c>
      <c r="K122" s="5">
        <f t="shared" si="16"/>
        <v>0.24000000000000002</v>
      </c>
      <c r="L122" s="5">
        <f t="shared" si="16"/>
        <v>15.500000000000002</v>
      </c>
      <c r="M122" s="5">
        <f t="shared" si="16"/>
        <v>1116.22</v>
      </c>
      <c r="N122" s="5">
        <f t="shared" si="16"/>
        <v>1734.75</v>
      </c>
      <c r="O122" s="5">
        <f t="shared" si="16"/>
        <v>901.49</v>
      </c>
      <c r="P122" s="5">
        <f t="shared" si="16"/>
        <v>207.84000000000003</v>
      </c>
      <c r="Q122" s="5">
        <f t="shared" si="16"/>
        <v>979.73</v>
      </c>
      <c r="R122" s="5">
        <f t="shared" si="16"/>
        <v>13.110000000000001</v>
      </c>
      <c r="S122" s="5">
        <f t="shared" si="16"/>
        <v>94.76</v>
      </c>
      <c r="T122" s="5">
        <f t="shared" si="16"/>
        <v>59.43</v>
      </c>
      <c r="U122" s="5">
        <f t="shared" si="16"/>
        <v>165.01</v>
      </c>
    </row>
    <row r="124" spans="1:21" ht="15.75">
      <c r="A124" s="33" t="s">
        <v>175</v>
      </c>
      <c r="B124" s="33"/>
      <c r="C124" s="33"/>
      <c r="D124" s="33"/>
      <c r="E124" s="33"/>
      <c r="F124" s="33"/>
      <c r="G124" s="33"/>
      <c r="H124" s="33"/>
      <c r="I124" s="33"/>
      <c r="J124" s="33"/>
      <c r="K124" s="33"/>
      <c r="L124" s="33"/>
      <c r="M124" s="33"/>
      <c r="N124" s="33"/>
      <c r="O124" s="33"/>
      <c r="P124" s="33"/>
      <c r="Q124" s="33"/>
      <c r="R124" s="33"/>
      <c r="S124" s="33"/>
      <c r="T124" s="33"/>
      <c r="U124" s="33"/>
    </row>
    <row r="125" spans="1:21">
      <c r="A125" s="7" t="s">
        <v>0</v>
      </c>
      <c r="B125" s="7" t="s">
        <v>1</v>
      </c>
      <c r="C125" s="7" t="s">
        <v>2</v>
      </c>
      <c r="D125" s="7" t="s">
        <v>3</v>
      </c>
      <c r="E125" s="7" t="s">
        <v>4</v>
      </c>
      <c r="F125" s="7" t="s">
        <v>5</v>
      </c>
      <c r="G125" s="7" t="s">
        <v>6</v>
      </c>
      <c r="H125" s="7" t="s">
        <v>7</v>
      </c>
      <c r="I125" s="7" t="s">
        <v>8</v>
      </c>
      <c r="J125" s="7" t="s">
        <v>9</v>
      </c>
      <c r="K125" s="7" t="s">
        <v>10</v>
      </c>
      <c r="L125" s="7" t="s">
        <v>11</v>
      </c>
      <c r="M125" s="7" t="s">
        <v>12</v>
      </c>
      <c r="N125" s="7" t="s">
        <v>13</v>
      </c>
      <c r="O125" s="7" t="s">
        <v>14</v>
      </c>
      <c r="P125" s="7" t="s">
        <v>15</v>
      </c>
      <c r="Q125" s="7" t="s">
        <v>16</v>
      </c>
      <c r="R125" s="7" t="s">
        <v>17</v>
      </c>
      <c r="S125" s="7" t="s">
        <v>18</v>
      </c>
      <c r="T125" s="7" t="s">
        <v>19</v>
      </c>
      <c r="U125" s="7" t="s">
        <v>20</v>
      </c>
    </row>
    <row r="126" spans="1:21">
      <c r="A126" s="7"/>
      <c r="B126" s="7"/>
      <c r="C126" s="7" t="s">
        <v>21</v>
      </c>
      <c r="D126" s="7" t="s">
        <v>21</v>
      </c>
      <c r="E126" s="7" t="s">
        <v>21</v>
      </c>
      <c r="F126" s="7" t="s">
        <v>21</v>
      </c>
      <c r="G126" s="7" t="s">
        <v>22</v>
      </c>
      <c r="H126" s="7" t="s">
        <v>23</v>
      </c>
      <c r="I126" s="7" t="s">
        <v>23</v>
      </c>
      <c r="J126" s="7" t="s">
        <v>24</v>
      </c>
      <c r="K126" s="7" t="s">
        <v>25</v>
      </c>
      <c r="L126" s="7" t="s">
        <v>23</v>
      </c>
      <c r="M126" s="7" t="s">
        <v>23</v>
      </c>
      <c r="N126" s="7" t="s">
        <v>23</v>
      </c>
      <c r="O126" s="7" t="s">
        <v>23</v>
      </c>
      <c r="P126" s="7" t="s">
        <v>23</v>
      </c>
      <c r="Q126" s="7" t="s">
        <v>23</v>
      </c>
      <c r="R126" s="7" t="s">
        <v>23</v>
      </c>
      <c r="S126" s="7" t="s">
        <v>25</v>
      </c>
      <c r="T126" s="7" t="s">
        <v>25</v>
      </c>
      <c r="U126" s="7" t="s">
        <v>25</v>
      </c>
    </row>
    <row r="127" spans="1:21">
      <c r="A127" s="3"/>
      <c r="B127" s="4" t="s">
        <v>97</v>
      </c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</row>
    <row r="128" spans="1:21">
      <c r="A128" s="3"/>
      <c r="B128" s="2" t="s">
        <v>27</v>
      </c>
      <c r="C128" s="6" t="s">
        <v>133</v>
      </c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</row>
    <row r="129" spans="1:21">
      <c r="A129" s="3" t="s">
        <v>28</v>
      </c>
      <c r="B129" s="3" t="s">
        <v>29</v>
      </c>
      <c r="C129" s="3">
        <v>10</v>
      </c>
      <c r="D129" s="3">
        <v>0.1</v>
      </c>
      <c r="E129" s="3">
        <v>7.3</v>
      </c>
      <c r="F129" s="3">
        <v>0.1</v>
      </c>
      <c r="G129" s="3">
        <v>66.099999999999994</v>
      </c>
      <c r="H129" s="3">
        <v>0</v>
      </c>
      <c r="I129" s="3">
        <v>0.01</v>
      </c>
      <c r="J129" s="3">
        <v>45</v>
      </c>
      <c r="K129" s="3">
        <v>0.13</v>
      </c>
      <c r="L129" s="3">
        <v>0</v>
      </c>
      <c r="M129" s="3">
        <v>1.5</v>
      </c>
      <c r="N129" s="3">
        <v>3</v>
      </c>
      <c r="O129" s="3">
        <v>2.4</v>
      </c>
      <c r="P129" s="3">
        <v>0</v>
      </c>
      <c r="Q129" s="3">
        <v>3</v>
      </c>
      <c r="R129" s="3">
        <v>0.02</v>
      </c>
      <c r="S129" s="3">
        <v>0</v>
      </c>
      <c r="T129" s="3">
        <v>0.1</v>
      </c>
      <c r="U129" s="3">
        <v>0.28000000000000003</v>
      </c>
    </row>
    <row r="130" spans="1:21">
      <c r="A130" s="3" t="s">
        <v>88</v>
      </c>
      <c r="B130" s="3" t="s">
        <v>89</v>
      </c>
      <c r="C130" s="3">
        <v>200</v>
      </c>
      <c r="D130" s="3">
        <v>5.5</v>
      </c>
      <c r="E130" s="3">
        <v>4.5</v>
      </c>
      <c r="F130" s="3">
        <v>17.899999999999999</v>
      </c>
      <c r="G130" s="3">
        <v>134.19999999999999</v>
      </c>
      <c r="H130" s="3">
        <v>0.06</v>
      </c>
      <c r="I130" s="3">
        <v>0.18</v>
      </c>
      <c r="J130" s="3">
        <v>23.88</v>
      </c>
      <c r="K130" s="3">
        <v>0.03</v>
      </c>
      <c r="L130" s="3">
        <v>0.73</v>
      </c>
      <c r="M130" s="3">
        <v>112.64</v>
      </c>
      <c r="N130" s="3">
        <v>186.54</v>
      </c>
      <c r="O130" s="3">
        <v>170.09</v>
      </c>
      <c r="P130" s="3">
        <v>19.32</v>
      </c>
      <c r="Q130" s="3">
        <v>122.38</v>
      </c>
      <c r="R130" s="3">
        <v>0.36</v>
      </c>
      <c r="S130" s="3">
        <v>20.84</v>
      </c>
      <c r="T130" s="3">
        <v>2.48</v>
      </c>
      <c r="U130" s="3">
        <v>31.74</v>
      </c>
    </row>
    <row r="131" spans="1:21">
      <c r="A131" s="3" t="s">
        <v>75</v>
      </c>
      <c r="B131" s="3" t="s">
        <v>76</v>
      </c>
      <c r="C131" s="3">
        <v>186</v>
      </c>
      <c r="D131" s="3">
        <v>0.1</v>
      </c>
      <c r="E131" s="3">
        <v>0</v>
      </c>
      <c r="F131" s="3">
        <v>5.9</v>
      </c>
      <c r="G131" s="3">
        <v>24.5</v>
      </c>
      <c r="H131" s="3">
        <v>0</v>
      </c>
      <c r="I131" s="3">
        <v>0</v>
      </c>
      <c r="J131" s="3">
        <v>0.21</v>
      </c>
      <c r="K131" s="3">
        <v>0</v>
      </c>
      <c r="L131" s="3">
        <v>1.03</v>
      </c>
      <c r="M131" s="3">
        <v>0.86</v>
      </c>
      <c r="N131" s="3">
        <v>17.940000000000001</v>
      </c>
      <c r="O131" s="3">
        <v>58.34</v>
      </c>
      <c r="P131" s="3">
        <v>2.38</v>
      </c>
      <c r="Q131" s="3">
        <v>4.4400000000000004</v>
      </c>
      <c r="R131" s="3">
        <v>0.37</v>
      </c>
      <c r="S131" s="3">
        <v>0.01</v>
      </c>
      <c r="T131" s="3">
        <v>0.02</v>
      </c>
      <c r="U131" s="3">
        <v>0.63</v>
      </c>
    </row>
    <row r="132" spans="1:21">
      <c r="A132" s="3" t="s">
        <v>36</v>
      </c>
      <c r="B132" s="3" t="s">
        <v>37</v>
      </c>
      <c r="C132" s="3">
        <v>20</v>
      </c>
      <c r="D132" s="3">
        <v>1.6</v>
      </c>
      <c r="E132" s="3">
        <v>0.2</v>
      </c>
      <c r="F132" s="3">
        <v>9.8000000000000007</v>
      </c>
      <c r="G132" s="3">
        <v>47.5</v>
      </c>
      <c r="H132" s="3">
        <v>0.03</v>
      </c>
      <c r="I132" s="3">
        <v>0.01</v>
      </c>
      <c r="J132" s="3">
        <v>0</v>
      </c>
      <c r="K132" s="3">
        <v>0</v>
      </c>
      <c r="L132" s="3">
        <v>0</v>
      </c>
      <c r="M132" s="3">
        <v>88.6</v>
      </c>
      <c r="N132" s="3">
        <v>27.2</v>
      </c>
      <c r="O132" s="3">
        <v>4.5999999999999996</v>
      </c>
      <c r="P132" s="3">
        <v>6.8</v>
      </c>
      <c r="Q132" s="3">
        <v>17.8</v>
      </c>
      <c r="R132" s="3">
        <v>0.4</v>
      </c>
      <c r="S132" s="3">
        <v>0.64</v>
      </c>
      <c r="T132" s="3">
        <v>1.2</v>
      </c>
      <c r="U132" s="3">
        <v>2.9</v>
      </c>
    </row>
    <row r="133" spans="1:21">
      <c r="A133" s="3"/>
      <c r="B133" s="2" t="s">
        <v>38</v>
      </c>
      <c r="C133" s="2">
        <f>SUM(C129:C132)</f>
        <v>416</v>
      </c>
      <c r="D133" s="2">
        <f t="shared" ref="D133:U133" si="17">SUM(D129:D132)</f>
        <v>7.2999999999999989</v>
      </c>
      <c r="E133" s="2">
        <f t="shared" si="17"/>
        <v>12</v>
      </c>
      <c r="F133" s="2">
        <f t="shared" si="17"/>
        <v>33.700000000000003</v>
      </c>
      <c r="G133" s="2">
        <f t="shared" si="17"/>
        <v>272.29999999999995</v>
      </c>
      <c r="H133" s="2">
        <f t="shared" si="17"/>
        <v>0.09</v>
      </c>
      <c r="I133" s="2">
        <f t="shared" si="17"/>
        <v>0.2</v>
      </c>
      <c r="J133" s="2">
        <f t="shared" si="17"/>
        <v>69.089999999999989</v>
      </c>
      <c r="K133" s="2">
        <f t="shared" si="17"/>
        <v>0.16</v>
      </c>
      <c r="L133" s="2">
        <f t="shared" si="17"/>
        <v>1.76</v>
      </c>
      <c r="M133" s="2">
        <f t="shared" si="17"/>
        <v>203.6</v>
      </c>
      <c r="N133" s="2">
        <f t="shared" si="17"/>
        <v>234.67999999999998</v>
      </c>
      <c r="O133" s="2">
        <f t="shared" si="17"/>
        <v>235.43</v>
      </c>
      <c r="P133" s="2">
        <f t="shared" si="17"/>
        <v>28.5</v>
      </c>
      <c r="Q133" s="2">
        <f t="shared" si="17"/>
        <v>147.62</v>
      </c>
      <c r="R133" s="2">
        <f t="shared" si="17"/>
        <v>1.1499999999999999</v>
      </c>
      <c r="S133" s="2">
        <f t="shared" si="17"/>
        <v>21.490000000000002</v>
      </c>
      <c r="T133" s="2">
        <f t="shared" si="17"/>
        <v>3.8</v>
      </c>
      <c r="U133" s="2">
        <f t="shared" si="17"/>
        <v>35.549999999999997</v>
      </c>
    </row>
    <row r="134" spans="1:21">
      <c r="A134" s="3"/>
      <c r="B134" s="2" t="s">
        <v>39</v>
      </c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</row>
    <row r="135" spans="1:21">
      <c r="A135" s="3" t="s">
        <v>36</v>
      </c>
      <c r="B135" s="3" t="s">
        <v>40</v>
      </c>
      <c r="C135" s="3">
        <v>150</v>
      </c>
      <c r="D135" s="3">
        <v>4.4000000000000004</v>
      </c>
      <c r="E135" s="3">
        <v>3.8</v>
      </c>
      <c r="F135" s="3">
        <v>7.2</v>
      </c>
      <c r="G135" s="3">
        <v>80</v>
      </c>
      <c r="H135" s="3">
        <v>0.06</v>
      </c>
      <c r="I135" s="3">
        <v>0.23</v>
      </c>
      <c r="J135" s="3">
        <v>33</v>
      </c>
      <c r="K135" s="3">
        <v>0</v>
      </c>
      <c r="L135" s="3">
        <v>1.95</v>
      </c>
      <c r="M135" s="3">
        <v>75</v>
      </c>
      <c r="N135" s="3">
        <v>219</v>
      </c>
      <c r="O135" s="3">
        <v>180</v>
      </c>
      <c r="P135" s="3">
        <v>21</v>
      </c>
      <c r="Q135" s="3">
        <v>135</v>
      </c>
      <c r="R135" s="3">
        <v>0.15</v>
      </c>
      <c r="S135" s="3">
        <v>13.5</v>
      </c>
      <c r="T135" s="3">
        <v>3</v>
      </c>
      <c r="U135" s="3">
        <v>30</v>
      </c>
    </row>
    <row r="136" spans="1:21">
      <c r="A136" s="3"/>
      <c r="B136" s="2" t="s">
        <v>41</v>
      </c>
      <c r="C136" s="2">
        <v>150</v>
      </c>
      <c r="D136" s="2">
        <v>4.4000000000000004</v>
      </c>
      <c r="E136" s="2">
        <v>3.8</v>
      </c>
      <c r="F136" s="2">
        <v>7.2</v>
      </c>
      <c r="G136" s="2">
        <v>80</v>
      </c>
      <c r="H136" s="2">
        <v>0.06</v>
      </c>
      <c r="I136" s="2">
        <v>0.23</v>
      </c>
      <c r="J136" s="2">
        <v>33</v>
      </c>
      <c r="K136" s="2">
        <v>0</v>
      </c>
      <c r="L136" s="2">
        <v>1.95</v>
      </c>
      <c r="M136" s="2">
        <v>75</v>
      </c>
      <c r="N136" s="2">
        <v>219</v>
      </c>
      <c r="O136" s="2">
        <v>180</v>
      </c>
      <c r="P136" s="2">
        <v>21</v>
      </c>
      <c r="Q136" s="2">
        <v>135</v>
      </c>
      <c r="R136" s="2">
        <v>0.15</v>
      </c>
      <c r="S136" s="2">
        <v>13.5</v>
      </c>
      <c r="T136" s="2">
        <v>3</v>
      </c>
      <c r="U136" s="2">
        <v>30</v>
      </c>
    </row>
    <row r="137" spans="1:21">
      <c r="A137" s="3"/>
      <c r="B137" s="2" t="s">
        <v>42</v>
      </c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</row>
    <row r="138" spans="1:21">
      <c r="A138" s="3" t="s">
        <v>128</v>
      </c>
      <c r="B138" s="3" t="s">
        <v>129</v>
      </c>
      <c r="C138" s="3">
        <v>50</v>
      </c>
      <c r="D138" s="3">
        <v>0.59</v>
      </c>
      <c r="E138" s="3">
        <v>4.47</v>
      </c>
      <c r="F138" s="3">
        <v>3.33</v>
      </c>
      <c r="G138" s="3">
        <v>56</v>
      </c>
      <c r="H138" s="3">
        <v>0.01</v>
      </c>
      <c r="I138" s="3">
        <v>0.01</v>
      </c>
      <c r="J138" s="3">
        <v>60.74</v>
      </c>
      <c r="K138" s="3">
        <v>0</v>
      </c>
      <c r="L138" s="3">
        <v>1</v>
      </c>
      <c r="M138" s="3">
        <v>168</v>
      </c>
      <c r="N138" s="3">
        <v>107</v>
      </c>
      <c r="O138" s="3">
        <v>9</v>
      </c>
      <c r="P138" s="3">
        <v>8</v>
      </c>
      <c r="Q138" s="3">
        <v>18</v>
      </c>
      <c r="R138" s="3">
        <v>0.4</v>
      </c>
      <c r="S138" s="3">
        <v>6.56</v>
      </c>
      <c r="T138" s="3">
        <v>0</v>
      </c>
      <c r="U138" s="3">
        <v>9.8800000000000008</v>
      </c>
    </row>
    <row r="139" spans="1:21">
      <c r="A139" s="3" t="s">
        <v>99</v>
      </c>
      <c r="B139" s="3" t="s">
        <v>100</v>
      </c>
      <c r="C139" s="3">
        <v>200</v>
      </c>
      <c r="D139" s="3">
        <v>4.7</v>
      </c>
      <c r="E139" s="3">
        <v>5.7</v>
      </c>
      <c r="F139" s="3">
        <v>10.1</v>
      </c>
      <c r="G139" s="3">
        <v>110.4</v>
      </c>
      <c r="H139" s="3">
        <v>0.03</v>
      </c>
      <c r="I139" s="3">
        <v>0.04</v>
      </c>
      <c r="J139" s="3">
        <v>134.66</v>
      </c>
      <c r="K139" s="3">
        <v>0</v>
      </c>
      <c r="L139" s="3">
        <v>6.77</v>
      </c>
      <c r="M139" s="3">
        <v>107.03</v>
      </c>
      <c r="N139" s="3">
        <v>264.63</v>
      </c>
      <c r="O139" s="3">
        <v>33.68</v>
      </c>
      <c r="P139" s="3">
        <v>19.22</v>
      </c>
      <c r="Q139" s="3">
        <v>42.64</v>
      </c>
      <c r="R139" s="3">
        <v>0.87</v>
      </c>
      <c r="S139" s="3">
        <v>17.16</v>
      </c>
      <c r="T139" s="3">
        <v>0.4</v>
      </c>
      <c r="U139" s="3">
        <v>22.62</v>
      </c>
    </row>
    <row r="140" spans="1:21">
      <c r="A140" s="3" t="s">
        <v>101</v>
      </c>
      <c r="B140" s="3" t="s">
        <v>102</v>
      </c>
      <c r="C140" s="3">
        <v>150</v>
      </c>
      <c r="D140" s="3">
        <v>3.1</v>
      </c>
      <c r="E140" s="3">
        <v>5.3</v>
      </c>
      <c r="F140" s="3">
        <v>19.8</v>
      </c>
      <c r="G140" s="3">
        <v>139.4</v>
      </c>
      <c r="H140" s="3">
        <v>0.12</v>
      </c>
      <c r="I140" s="3">
        <v>0.11</v>
      </c>
      <c r="J140" s="3">
        <v>23.8</v>
      </c>
      <c r="K140" s="3">
        <v>0.09</v>
      </c>
      <c r="L140" s="3">
        <v>10.199999999999999</v>
      </c>
      <c r="M140" s="3">
        <v>161.78</v>
      </c>
      <c r="N140" s="3">
        <v>624.83000000000004</v>
      </c>
      <c r="O140" s="3">
        <v>39.49</v>
      </c>
      <c r="P140" s="3">
        <v>28.23</v>
      </c>
      <c r="Q140" s="3">
        <v>84.47</v>
      </c>
      <c r="R140" s="3">
        <v>1.03</v>
      </c>
      <c r="S140" s="3">
        <v>28.46</v>
      </c>
      <c r="T140" s="3">
        <v>0.78</v>
      </c>
      <c r="U140" s="3">
        <v>42.79</v>
      </c>
    </row>
    <row r="141" spans="1:21">
      <c r="A141" s="3" t="s">
        <v>103</v>
      </c>
      <c r="B141" s="3" t="s">
        <v>104</v>
      </c>
      <c r="C141" s="3">
        <v>75</v>
      </c>
      <c r="D141" s="3">
        <v>9.8000000000000007</v>
      </c>
      <c r="E141" s="3">
        <v>5.8</v>
      </c>
      <c r="F141" s="3">
        <v>2.1</v>
      </c>
      <c r="G141" s="3">
        <v>100</v>
      </c>
      <c r="H141" s="3">
        <v>0.06</v>
      </c>
      <c r="I141" s="3">
        <v>0.08</v>
      </c>
      <c r="J141" s="3">
        <v>6.77</v>
      </c>
      <c r="K141" s="3">
        <v>0.12</v>
      </c>
      <c r="L141" s="3">
        <v>0.84</v>
      </c>
      <c r="M141" s="3">
        <v>82.98</v>
      </c>
      <c r="N141" s="3">
        <v>260.04000000000002</v>
      </c>
      <c r="O141" s="3">
        <v>51.16</v>
      </c>
      <c r="P141" s="3">
        <v>33.5</v>
      </c>
      <c r="Q141" s="3">
        <v>151.85</v>
      </c>
      <c r="R141" s="3">
        <v>0.55000000000000004</v>
      </c>
      <c r="S141" s="3">
        <v>100.11</v>
      </c>
      <c r="T141" s="3">
        <v>8.8800000000000008</v>
      </c>
      <c r="U141" s="3">
        <v>429.45</v>
      </c>
    </row>
    <row r="142" spans="1:21">
      <c r="A142" s="3" t="s">
        <v>105</v>
      </c>
      <c r="B142" s="3" t="s">
        <v>106</v>
      </c>
      <c r="C142" s="3">
        <v>180</v>
      </c>
      <c r="D142" s="3">
        <v>0.9</v>
      </c>
      <c r="E142" s="3">
        <v>0</v>
      </c>
      <c r="F142" s="3">
        <v>14.1</v>
      </c>
      <c r="G142" s="3">
        <v>60.2</v>
      </c>
      <c r="H142" s="3">
        <v>0.01</v>
      </c>
      <c r="I142" s="3">
        <v>0.03</v>
      </c>
      <c r="J142" s="3">
        <v>62.96</v>
      </c>
      <c r="K142" s="3">
        <v>0</v>
      </c>
      <c r="L142" s="3">
        <v>0.28999999999999998</v>
      </c>
      <c r="M142" s="3">
        <v>2.37</v>
      </c>
      <c r="N142" s="3">
        <v>256.68</v>
      </c>
      <c r="O142" s="3">
        <v>81.45</v>
      </c>
      <c r="P142" s="3">
        <v>16.440000000000001</v>
      </c>
      <c r="Q142" s="3">
        <v>22.86</v>
      </c>
      <c r="R142" s="3">
        <v>0.52</v>
      </c>
      <c r="S142" s="3">
        <v>0</v>
      </c>
      <c r="T142" s="3">
        <v>0</v>
      </c>
      <c r="U142" s="3">
        <v>0</v>
      </c>
    </row>
    <row r="143" spans="1:21">
      <c r="A143" s="3" t="s">
        <v>36</v>
      </c>
      <c r="B143" s="3" t="s">
        <v>47</v>
      </c>
      <c r="C143" s="3">
        <v>20</v>
      </c>
      <c r="D143" s="3">
        <v>1.3</v>
      </c>
      <c r="E143" s="3">
        <v>0.2</v>
      </c>
      <c r="F143" s="3">
        <v>6.7</v>
      </c>
      <c r="G143" s="3">
        <v>34.200000000000003</v>
      </c>
      <c r="H143" s="3">
        <v>0.04</v>
      </c>
      <c r="I143" s="3">
        <v>0.02</v>
      </c>
      <c r="J143" s="3">
        <v>0</v>
      </c>
      <c r="K143" s="3">
        <v>0</v>
      </c>
      <c r="L143" s="3">
        <v>0</v>
      </c>
      <c r="M143" s="3">
        <v>122</v>
      </c>
      <c r="N143" s="3">
        <v>49</v>
      </c>
      <c r="O143" s="3">
        <v>7</v>
      </c>
      <c r="P143" s="3">
        <v>9.4</v>
      </c>
      <c r="Q143" s="3">
        <v>31.6</v>
      </c>
      <c r="R143" s="3">
        <v>0.78</v>
      </c>
      <c r="S143" s="3">
        <v>0</v>
      </c>
      <c r="T143" s="3">
        <v>6.18</v>
      </c>
      <c r="U143" s="3">
        <v>0</v>
      </c>
    </row>
    <row r="144" spans="1:21">
      <c r="A144" s="3" t="s">
        <v>36</v>
      </c>
      <c r="B144" s="3" t="s">
        <v>46</v>
      </c>
      <c r="C144" s="3">
        <v>20</v>
      </c>
      <c r="D144" s="3">
        <v>1.5</v>
      </c>
      <c r="E144" s="3">
        <v>0.2</v>
      </c>
      <c r="F144" s="3">
        <v>9.8000000000000007</v>
      </c>
      <c r="G144" s="3">
        <v>46.9</v>
      </c>
      <c r="H144" s="3">
        <v>0.02</v>
      </c>
      <c r="I144" s="3">
        <v>0.01</v>
      </c>
      <c r="J144" s="3">
        <v>0</v>
      </c>
      <c r="K144" s="3">
        <v>0</v>
      </c>
      <c r="L144" s="3">
        <v>0</v>
      </c>
      <c r="M144" s="3">
        <v>99.8</v>
      </c>
      <c r="N144" s="3">
        <v>18.600000000000001</v>
      </c>
      <c r="O144" s="3">
        <v>4</v>
      </c>
      <c r="P144" s="3">
        <v>2.8</v>
      </c>
      <c r="Q144" s="3">
        <v>13</v>
      </c>
      <c r="R144" s="3">
        <v>0.22</v>
      </c>
      <c r="S144" s="3">
        <v>0.64</v>
      </c>
      <c r="T144" s="3">
        <v>1.2</v>
      </c>
      <c r="U144" s="3">
        <v>2.9</v>
      </c>
    </row>
    <row r="145" spans="1:21" ht="15.75" customHeight="1">
      <c r="A145" s="3"/>
      <c r="B145" s="2" t="s">
        <v>48</v>
      </c>
      <c r="C145" s="2">
        <f>SUM(C138:C144)</f>
        <v>695</v>
      </c>
      <c r="D145" s="2">
        <f t="shared" ref="D145:U145" si="18">SUM(D138:D144)</f>
        <v>21.89</v>
      </c>
      <c r="E145" s="2">
        <f t="shared" si="18"/>
        <v>21.669999999999998</v>
      </c>
      <c r="F145" s="2">
        <f t="shared" si="18"/>
        <v>65.930000000000007</v>
      </c>
      <c r="G145" s="2">
        <f t="shared" si="18"/>
        <v>547.1</v>
      </c>
      <c r="H145" s="2">
        <f t="shared" si="18"/>
        <v>0.29000000000000004</v>
      </c>
      <c r="I145" s="2">
        <f t="shared" si="18"/>
        <v>0.30000000000000004</v>
      </c>
      <c r="J145" s="2">
        <f t="shared" si="18"/>
        <v>288.93</v>
      </c>
      <c r="K145" s="2">
        <f t="shared" si="18"/>
        <v>0.21</v>
      </c>
      <c r="L145" s="2">
        <f t="shared" si="18"/>
        <v>19.099999999999998</v>
      </c>
      <c r="M145" s="2">
        <f t="shared" si="18"/>
        <v>743.95999999999992</v>
      </c>
      <c r="N145" s="2">
        <f t="shared" si="18"/>
        <v>1580.78</v>
      </c>
      <c r="O145" s="2">
        <f t="shared" si="18"/>
        <v>225.77999999999997</v>
      </c>
      <c r="P145" s="2">
        <f t="shared" si="18"/>
        <v>117.59</v>
      </c>
      <c r="Q145" s="2">
        <f t="shared" si="18"/>
        <v>364.42000000000007</v>
      </c>
      <c r="R145" s="2">
        <f t="shared" si="18"/>
        <v>4.3699999999999992</v>
      </c>
      <c r="S145" s="2">
        <f t="shared" si="18"/>
        <v>152.92999999999998</v>
      </c>
      <c r="T145" s="2">
        <f t="shared" si="18"/>
        <v>17.440000000000001</v>
      </c>
      <c r="U145" s="2">
        <f t="shared" si="18"/>
        <v>507.64</v>
      </c>
    </row>
    <row r="146" spans="1:21">
      <c r="A146" s="3"/>
      <c r="B146" s="2" t="s">
        <v>49</v>
      </c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</row>
    <row r="147" spans="1:21">
      <c r="A147" s="3" t="s">
        <v>107</v>
      </c>
      <c r="B147" s="3" t="s">
        <v>108</v>
      </c>
      <c r="C147" s="3">
        <v>200</v>
      </c>
      <c r="D147" s="3">
        <v>8.1</v>
      </c>
      <c r="E147" s="3">
        <v>9.1999999999999993</v>
      </c>
      <c r="F147" s="3">
        <v>38.6</v>
      </c>
      <c r="G147" s="3">
        <v>270.3</v>
      </c>
      <c r="H147" s="3">
        <v>0.14000000000000001</v>
      </c>
      <c r="I147" s="3">
        <v>0.18</v>
      </c>
      <c r="J147" s="3">
        <v>40.99</v>
      </c>
      <c r="K147" s="3">
        <v>0.13</v>
      </c>
      <c r="L147" s="3">
        <v>0.55000000000000004</v>
      </c>
      <c r="M147" s="3">
        <v>342.1</v>
      </c>
      <c r="N147" s="3">
        <v>226.54</v>
      </c>
      <c r="O147" s="3">
        <v>151.57</v>
      </c>
      <c r="P147" s="3">
        <v>39.200000000000003</v>
      </c>
      <c r="Q147" s="3">
        <v>206.32</v>
      </c>
      <c r="R147" s="3">
        <v>2.19</v>
      </c>
      <c r="S147" s="3">
        <v>49.55</v>
      </c>
      <c r="T147" s="3">
        <v>33.06</v>
      </c>
      <c r="U147" s="3">
        <v>21.48</v>
      </c>
    </row>
    <row r="148" spans="1:21">
      <c r="A148" s="3" t="s">
        <v>83</v>
      </c>
      <c r="B148" s="3" t="s">
        <v>84</v>
      </c>
      <c r="C148" s="3">
        <v>180</v>
      </c>
      <c r="D148" s="3">
        <v>2.9</v>
      </c>
      <c r="E148" s="3">
        <v>2.2000000000000002</v>
      </c>
      <c r="F148" s="3">
        <v>9.8000000000000007</v>
      </c>
      <c r="G148" s="3">
        <v>70.7</v>
      </c>
      <c r="H148" s="3">
        <v>0.03</v>
      </c>
      <c r="I148" s="3">
        <v>0.11</v>
      </c>
      <c r="J148" s="3">
        <v>11.91</v>
      </c>
      <c r="K148" s="3">
        <v>0</v>
      </c>
      <c r="L148" s="3">
        <v>0.47</v>
      </c>
      <c r="M148" s="3">
        <v>34.43</v>
      </c>
      <c r="N148" s="3">
        <v>131.76</v>
      </c>
      <c r="O148" s="3">
        <v>130.44</v>
      </c>
      <c r="P148" s="3">
        <v>17.62</v>
      </c>
      <c r="Q148" s="3">
        <v>80.73</v>
      </c>
      <c r="R148" s="3">
        <v>0.44</v>
      </c>
      <c r="S148" s="3">
        <v>8.1</v>
      </c>
      <c r="T148" s="3">
        <v>1.58</v>
      </c>
      <c r="U148" s="3">
        <v>18</v>
      </c>
    </row>
    <row r="149" spans="1:21">
      <c r="A149" s="3" t="s">
        <v>36</v>
      </c>
      <c r="B149" s="3" t="s">
        <v>46</v>
      </c>
      <c r="C149" s="3">
        <v>20</v>
      </c>
      <c r="D149" s="3">
        <v>1.5</v>
      </c>
      <c r="E149" s="3">
        <v>0.2</v>
      </c>
      <c r="F149" s="3">
        <v>9.8000000000000007</v>
      </c>
      <c r="G149" s="3">
        <v>46.9</v>
      </c>
      <c r="H149" s="3">
        <v>0.02</v>
      </c>
      <c r="I149" s="3">
        <v>0.01</v>
      </c>
      <c r="J149" s="3">
        <v>0</v>
      </c>
      <c r="K149" s="3">
        <v>0</v>
      </c>
      <c r="L149" s="3">
        <v>0</v>
      </c>
      <c r="M149" s="3">
        <v>99.8</v>
      </c>
      <c r="N149" s="3">
        <v>18.600000000000001</v>
      </c>
      <c r="O149" s="3">
        <v>4</v>
      </c>
      <c r="P149" s="3">
        <v>2.8</v>
      </c>
      <c r="Q149" s="3">
        <v>13</v>
      </c>
      <c r="R149" s="3">
        <v>0.22</v>
      </c>
      <c r="S149" s="3">
        <v>0.64</v>
      </c>
      <c r="T149" s="3">
        <v>1.2</v>
      </c>
      <c r="U149" s="3">
        <v>2.9</v>
      </c>
    </row>
    <row r="150" spans="1:21" ht="30">
      <c r="A150" s="23" t="s">
        <v>195</v>
      </c>
      <c r="B150" s="24" t="s">
        <v>191</v>
      </c>
      <c r="C150" s="25">
        <v>70</v>
      </c>
      <c r="D150" s="3">
        <v>2.8</v>
      </c>
      <c r="E150" s="3">
        <v>3.85</v>
      </c>
      <c r="F150" s="3">
        <v>18.899999999999999</v>
      </c>
      <c r="G150" s="3">
        <v>122.5</v>
      </c>
      <c r="H150" s="3">
        <v>0.08</v>
      </c>
      <c r="I150" s="26">
        <v>0</v>
      </c>
      <c r="J150" s="26">
        <v>0</v>
      </c>
      <c r="K150" s="26">
        <v>0</v>
      </c>
      <c r="L150" s="26">
        <v>0</v>
      </c>
      <c r="M150" s="26">
        <v>0</v>
      </c>
      <c r="N150" s="26">
        <v>0</v>
      </c>
      <c r="O150" s="3">
        <v>98.45</v>
      </c>
      <c r="P150" s="3">
        <v>19.239999999999998</v>
      </c>
      <c r="Q150" s="3">
        <v>42.5</v>
      </c>
      <c r="R150" s="3">
        <v>0.48</v>
      </c>
      <c r="S150" s="26">
        <v>0</v>
      </c>
      <c r="T150" s="26">
        <v>0</v>
      </c>
      <c r="U150" s="26">
        <v>0</v>
      </c>
    </row>
    <row r="151" spans="1:21" ht="17.25" customHeight="1">
      <c r="A151" s="3"/>
      <c r="B151" s="2" t="s">
        <v>53</v>
      </c>
      <c r="C151" s="2">
        <f>SUM(C147:C150)</f>
        <v>470</v>
      </c>
      <c r="D151" s="2">
        <f t="shared" ref="D151:U151" si="19">SUM(D147:D150)</f>
        <v>15.3</v>
      </c>
      <c r="E151" s="2">
        <f t="shared" si="19"/>
        <v>15.449999999999998</v>
      </c>
      <c r="F151" s="2">
        <f t="shared" si="19"/>
        <v>77.099999999999994</v>
      </c>
      <c r="G151" s="2">
        <f t="shared" si="19"/>
        <v>510.4</v>
      </c>
      <c r="H151" s="2">
        <f t="shared" si="19"/>
        <v>0.27</v>
      </c>
      <c r="I151" s="2">
        <f t="shared" si="19"/>
        <v>0.3</v>
      </c>
      <c r="J151" s="2">
        <f t="shared" si="19"/>
        <v>52.900000000000006</v>
      </c>
      <c r="K151" s="2">
        <f t="shared" si="19"/>
        <v>0.13</v>
      </c>
      <c r="L151" s="2">
        <f t="shared" si="19"/>
        <v>1.02</v>
      </c>
      <c r="M151" s="2">
        <f t="shared" si="19"/>
        <v>476.33000000000004</v>
      </c>
      <c r="N151" s="2">
        <f t="shared" si="19"/>
        <v>376.9</v>
      </c>
      <c r="O151" s="2">
        <f t="shared" si="19"/>
        <v>384.46</v>
      </c>
      <c r="P151" s="2">
        <f t="shared" si="19"/>
        <v>78.86</v>
      </c>
      <c r="Q151" s="2">
        <f t="shared" si="19"/>
        <v>342.55</v>
      </c>
      <c r="R151" s="2">
        <f t="shared" si="19"/>
        <v>3.33</v>
      </c>
      <c r="S151" s="2">
        <f t="shared" si="19"/>
        <v>58.29</v>
      </c>
      <c r="T151" s="2">
        <f t="shared" si="19"/>
        <v>35.840000000000003</v>
      </c>
      <c r="U151" s="2">
        <f t="shared" si="19"/>
        <v>42.38</v>
      </c>
    </row>
    <row r="152" spans="1:21">
      <c r="A152" s="3"/>
      <c r="B152" s="5" t="s">
        <v>54</v>
      </c>
      <c r="C152" s="5">
        <f>C133+C136+C145+C151</f>
        <v>1731</v>
      </c>
      <c r="D152" s="5">
        <f t="shared" ref="D152:U152" si="20">D133+D136+D145+D151</f>
        <v>48.89</v>
      </c>
      <c r="E152" s="5">
        <f t="shared" si="20"/>
        <v>52.919999999999995</v>
      </c>
      <c r="F152" s="5">
        <f t="shared" si="20"/>
        <v>183.93</v>
      </c>
      <c r="G152" s="5">
        <f t="shared" si="20"/>
        <v>1409.8</v>
      </c>
      <c r="H152" s="5">
        <f t="shared" si="20"/>
        <v>0.71000000000000008</v>
      </c>
      <c r="I152" s="5">
        <f t="shared" si="20"/>
        <v>1.03</v>
      </c>
      <c r="J152" s="5">
        <f t="shared" si="20"/>
        <v>443.91999999999996</v>
      </c>
      <c r="K152" s="5">
        <f t="shared" si="20"/>
        <v>0.5</v>
      </c>
      <c r="L152" s="5">
        <f t="shared" si="20"/>
        <v>23.83</v>
      </c>
      <c r="M152" s="5">
        <f t="shared" si="20"/>
        <v>1498.8899999999999</v>
      </c>
      <c r="N152" s="5">
        <f t="shared" si="20"/>
        <v>2411.36</v>
      </c>
      <c r="O152" s="5">
        <f t="shared" si="20"/>
        <v>1025.67</v>
      </c>
      <c r="P152" s="5">
        <f t="shared" si="20"/>
        <v>245.95</v>
      </c>
      <c r="Q152" s="5">
        <f t="shared" si="20"/>
        <v>989.59000000000015</v>
      </c>
      <c r="R152" s="5">
        <f t="shared" si="20"/>
        <v>9</v>
      </c>
      <c r="S152" s="5">
        <f t="shared" si="20"/>
        <v>246.20999999999998</v>
      </c>
      <c r="T152" s="5">
        <f t="shared" si="20"/>
        <v>60.080000000000005</v>
      </c>
      <c r="U152" s="5">
        <f t="shared" si="20"/>
        <v>615.56999999999994</v>
      </c>
    </row>
    <row r="154" spans="1:21" ht="15.75">
      <c r="A154" s="33" t="s">
        <v>176</v>
      </c>
      <c r="B154" s="33"/>
      <c r="C154" s="33"/>
      <c r="D154" s="33"/>
      <c r="E154" s="33"/>
      <c r="F154" s="33"/>
      <c r="G154" s="33"/>
      <c r="H154" s="33"/>
      <c r="I154" s="33"/>
      <c r="J154" s="33"/>
      <c r="K154" s="33"/>
      <c r="L154" s="33"/>
      <c r="M154" s="33"/>
      <c r="N154" s="33"/>
      <c r="O154" s="33"/>
      <c r="P154" s="33"/>
      <c r="Q154" s="33"/>
      <c r="R154" s="33"/>
      <c r="S154" s="33"/>
      <c r="T154" s="33"/>
      <c r="U154" s="33"/>
    </row>
    <row r="155" spans="1:21">
      <c r="A155" s="7" t="s">
        <v>0</v>
      </c>
      <c r="B155" s="7" t="s">
        <v>1</v>
      </c>
      <c r="C155" s="7" t="s">
        <v>2</v>
      </c>
      <c r="D155" s="7" t="s">
        <v>3</v>
      </c>
      <c r="E155" s="7" t="s">
        <v>4</v>
      </c>
      <c r="F155" s="7" t="s">
        <v>5</v>
      </c>
      <c r="G155" s="7" t="s">
        <v>6</v>
      </c>
      <c r="H155" s="7" t="s">
        <v>7</v>
      </c>
      <c r="I155" s="7" t="s">
        <v>8</v>
      </c>
      <c r="J155" s="7" t="s">
        <v>9</v>
      </c>
      <c r="K155" s="7" t="s">
        <v>10</v>
      </c>
      <c r="L155" s="7" t="s">
        <v>11</v>
      </c>
      <c r="M155" s="7" t="s">
        <v>12</v>
      </c>
      <c r="N155" s="7" t="s">
        <v>13</v>
      </c>
      <c r="O155" s="7" t="s">
        <v>14</v>
      </c>
      <c r="P155" s="7" t="s">
        <v>15</v>
      </c>
      <c r="Q155" s="7" t="s">
        <v>16</v>
      </c>
      <c r="R155" s="7" t="s">
        <v>17</v>
      </c>
      <c r="S155" s="7" t="s">
        <v>18</v>
      </c>
      <c r="T155" s="7" t="s">
        <v>19</v>
      </c>
      <c r="U155" s="7" t="s">
        <v>20</v>
      </c>
    </row>
    <row r="156" spans="1:21">
      <c r="A156" s="7"/>
      <c r="B156" s="7"/>
      <c r="C156" s="7" t="s">
        <v>21</v>
      </c>
      <c r="D156" s="7" t="s">
        <v>21</v>
      </c>
      <c r="E156" s="7" t="s">
        <v>21</v>
      </c>
      <c r="F156" s="7" t="s">
        <v>21</v>
      </c>
      <c r="G156" s="7" t="s">
        <v>22</v>
      </c>
      <c r="H156" s="7" t="s">
        <v>23</v>
      </c>
      <c r="I156" s="7" t="s">
        <v>23</v>
      </c>
      <c r="J156" s="7" t="s">
        <v>24</v>
      </c>
      <c r="K156" s="7" t="s">
        <v>25</v>
      </c>
      <c r="L156" s="7" t="s">
        <v>23</v>
      </c>
      <c r="M156" s="7" t="s">
        <v>23</v>
      </c>
      <c r="N156" s="7" t="s">
        <v>23</v>
      </c>
      <c r="O156" s="7" t="s">
        <v>23</v>
      </c>
      <c r="P156" s="7" t="s">
        <v>23</v>
      </c>
      <c r="Q156" s="7" t="s">
        <v>23</v>
      </c>
      <c r="R156" s="7" t="s">
        <v>23</v>
      </c>
      <c r="S156" s="7" t="s">
        <v>25</v>
      </c>
      <c r="T156" s="7" t="s">
        <v>25</v>
      </c>
      <c r="U156" s="7" t="s">
        <v>25</v>
      </c>
    </row>
    <row r="157" spans="1:21">
      <c r="A157" s="3"/>
      <c r="B157" s="4" t="s">
        <v>109</v>
      </c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</row>
    <row r="158" spans="1:21">
      <c r="A158" s="3"/>
      <c r="B158" s="2" t="s">
        <v>27</v>
      </c>
      <c r="C158" s="6" t="s">
        <v>133</v>
      </c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</row>
    <row r="159" spans="1:21">
      <c r="A159" s="3" t="s">
        <v>85</v>
      </c>
      <c r="B159" s="3" t="s">
        <v>86</v>
      </c>
      <c r="C159" s="3">
        <v>180</v>
      </c>
      <c r="D159" s="3">
        <v>9.5</v>
      </c>
      <c r="E159" s="3">
        <v>8.1999999999999993</v>
      </c>
      <c r="F159" s="3">
        <v>34.4</v>
      </c>
      <c r="G159" s="3">
        <v>249.3</v>
      </c>
      <c r="H159" s="3">
        <v>7.0000000000000007E-2</v>
      </c>
      <c r="I159" s="3">
        <v>0.06</v>
      </c>
      <c r="J159" s="3">
        <v>40.39</v>
      </c>
      <c r="K159" s="3">
        <v>0.23</v>
      </c>
      <c r="L159" s="3">
        <v>0.05</v>
      </c>
      <c r="M159" s="3">
        <v>289.07</v>
      </c>
      <c r="N159" s="3">
        <v>68.97</v>
      </c>
      <c r="O159" s="3">
        <v>187.54</v>
      </c>
      <c r="P159" s="3">
        <v>13.05</v>
      </c>
      <c r="Q159" s="3">
        <v>120.39</v>
      </c>
      <c r="R159" s="3">
        <v>0.92</v>
      </c>
      <c r="S159" s="3">
        <v>24.8</v>
      </c>
      <c r="T159" s="3">
        <v>2.34</v>
      </c>
      <c r="U159" s="3">
        <v>12.44</v>
      </c>
    </row>
    <row r="160" spans="1:21">
      <c r="A160" s="9" t="s">
        <v>203</v>
      </c>
      <c r="B160" s="9" t="s">
        <v>204</v>
      </c>
      <c r="C160" s="3">
        <v>180</v>
      </c>
      <c r="D160" s="3">
        <v>0.2</v>
      </c>
      <c r="E160" s="3">
        <v>0</v>
      </c>
      <c r="F160" s="3">
        <v>9.4</v>
      </c>
      <c r="G160" s="3">
        <v>39</v>
      </c>
      <c r="H160" s="3">
        <v>0</v>
      </c>
      <c r="I160" s="3">
        <v>0</v>
      </c>
      <c r="J160" s="3">
        <v>0</v>
      </c>
      <c r="K160" s="3">
        <v>0</v>
      </c>
      <c r="L160" s="3">
        <v>0.4</v>
      </c>
      <c r="M160" s="3">
        <v>0</v>
      </c>
      <c r="N160" s="3">
        <v>0</v>
      </c>
      <c r="O160" s="3">
        <v>13.3</v>
      </c>
      <c r="P160" s="3">
        <v>6.2</v>
      </c>
      <c r="Q160" s="3">
        <v>8.3000000000000007</v>
      </c>
      <c r="R160" s="3">
        <v>0.9</v>
      </c>
      <c r="S160" s="3">
        <v>0</v>
      </c>
      <c r="T160" s="3">
        <v>0</v>
      </c>
      <c r="U160" s="3">
        <v>0</v>
      </c>
    </row>
    <row r="161" spans="1:21">
      <c r="A161" s="3" t="s">
        <v>36</v>
      </c>
      <c r="B161" s="3" t="s">
        <v>37</v>
      </c>
      <c r="C161" s="3">
        <v>20</v>
      </c>
      <c r="D161" s="3">
        <v>1.6</v>
      </c>
      <c r="E161" s="3">
        <v>0.2</v>
      </c>
      <c r="F161" s="3">
        <v>9.8000000000000007</v>
      </c>
      <c r="G161" s="3">
        <v>47.5</v>
      </c>
      <c r="H161" s="3">
        <v>0.03</v>
      </c>
      <c r="I161" s="3">
        <v>0.01</v>
      </c>
      <c r="J161" s="3">
        <v>0</v>
      </c>
      <c r="K161" s="3">
        <v>0</v>
      </c>
      <c r="L161" s="3">
        <v>0</v>
      </c>
      <c r="M161" s="3">
        <v>88.6</v>
      </c>
      <c r="N161" s="3">
        <v>27.2</v>
      </c>
      <c r="O161" s="3">
        <v>4.5999999999999996</v>
      </c>
      <c r="P161" s="3">
        <v>6.8</v>
      </c>
      <c r="Q161" s="3">
        <v>17.8</v>
      </c>
      <c r="R161" s="3">
        <v>0.4</v>
      </c>
      <c r="S161" s="3">
        <v>0.64</v>
      </c>
      <c r="T161" s="3">
        <v>1.2</v>
      </c>
      <c r="U161" s="3">
        <v>2.9</v>
      </c>
    </row>
    <row r="162" spans="1:21">
      <c r="A162" s="3"/>
      <c r="B162" s="2" t="s">
        <v>38</v>
      </c>
      <c r="C162" s="2">
        <f>SUM(C159:C161)</f>
        <v>380</v>
      </c>
      <c r="D162" s="2">
        <f>SUM(D159:D161)</f>
        <v>11.299999999999999</v>
      </c>
      <c r="E162" s="2">
        <f>SUM(E159:E161)</f>
        <v>8.3999999999999986</v>
      </c>
      <c r="F162" s="2">
        <f>SUM(F159:F161)</f>
        <v>53.599999999999994</v>
      </c>
      <c r="G162" s="2">
        <f>SUM(G159:G161)</f>
        <v>335.8</v>
      </c>
      <c r="H162" s="2">
        <f>SUM(H159:H161)</f>
        <v>0.1</v>
      </c>
      <c r="I162" s="2">
        <f>SUM(I159:I161)</f>
        <v>6.9999999999999993E-2</v>
      </c>
      <c r="J162" s="2">
        <f>SUM(J159:J161)</f>
        <v>40.39</v>
      </c>
      <c r="K162" s="2">
        <f>SUM(K159:K161)</f>
        <v>0.23</v>
      </c>
      <c r="L162" s="2">
        <f>SUM(L159:L161)</f>
        <v>0.45</v>
      </c>
      <c r="M162" s="2">
        <f>SUM(M159:M161)</f>
        <v>377.66999999999996</v>
      </c>
      <c r="N162" s="2">
        <f>SUM(N159:N161)</f>
        <v>96.17</v>
      </c>
      <c r="O162" s="2">
        <f>SUM(O159:O161)</f>
        <v>205.44</v>
      </c>
      <c r="P162" s="2">
        <f>SUM(P159:P161)</f>
        <v>26.05</v>
      </c>
      <c r="Q162" s="2">
        <f>SUM(Q159:Q161)</f>
        <v>146.49</v>
      </c>
      <c r="R162" s="2">
        <f>SUM(R159:R161)</f>
        <v>2.2200000000000002</v>
      </c>
      <c r="S162" s="2">
        <f>SUM(S159:S161)</f>
        <v>25.44</v>
      </c>
      <c r="T162" s="2">
        <f>SUM(T159:T161)</f>
        <v>3.54</v>
      </c>
      <c r="U162" s="2">
        <f>SUM(U159:U161)</f>
        <v>15.34</v>
      </c>
    </row>
    <row r="163" spans="1:21">
      <c r="A163" s="3"/>
      <c r="B163" s="2" t="s">
        <v>39</v>
      </c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</row>
    <row r="164" spans="1:21">
      <c r="A164" s="3" t="s">
        <v>36</v>
      </c>
      <c r="B164" s="3" t="s">
        <v>71</v>
      </c>
      <c r="C164" s="3">
        <v>150</v>
      </c>
      <c r="D164" s="3">
        <v>0.8</v>
      </c>
      <c r="E164" s="3">
        <v>0.2</v>
      </c>
      <c r="F164" s="3">
        <v>15.2</v>
      </c>
      <c r="G164" s="3">
        <v>65</v>
      </c>
      <c r="H164" s="3">
        <v>0.02</v>
      </c>
      <c r="I164" s="3">
        <v>0.02</v>
      </c>
      <c r="J164" s="3">
        <v>0</v>
      </c>
      <c r="K164" s="3">
        <v>0</v>
      </c>
      <c r="L164" s="3">
        <v>3</v>
      </c>
      <c r="M164" s="3">
        <v>9</v>
      </c>
      <c r="N164" s="3">
        <v>180</v>
      </c>
      <c r="O164" s="3">
        <v>10.5</v>
      </c>
      <c r="P164" s="3">
        <v>6</v>
      </c>
      <c r="Q164" s="3">
        <v>10.5</v>
      </c>
      <c r="R164" s="3">
        <v>2.1</v>
      </c>
      <c r="S164" s="3">
        <v>0</v>
      </c>
      <c r="T164" s="3">
        <v>0</v>
      </c>
      <c r="U164" s="3">
        <v>0</v>
      </c>
    </row>
    <row r="165" spans="1:21">
      <c r="A165" s="3"/>
      <c r="B165" s="2" t="s">
        <v>41</v>
      </c>
      <c r="C165" s="2">
        <f>C164</f>
        <v>150</v>
      </c>
      <c r="D165" s="2">
        <f t="shared" ref="D165:U165" si="21">D164</f>
        <v>0.8</v>
      </c>
      <c r="E165" s="2">
        <f t="shared" si="21"/>
        <v>0.2</v>
      </c>
      <c r="F165" s="2">
        <f t="shared" si="21"/>
        <v>15.2</v>
      </c>
      <c r="G165" s="2">
        <f t="shared" si="21"/>
        <v>65</v>
      </c>
      <c r="H165" s="2">
        <f t="shared" si="21"/>
        <v>0.02</v>
      </c>
      <c r="I165" s="2">
        <f t="shared" si="21"/>
        <v>0.02</v>
      </c>
      <c r="J165" s="2">
        <f t="shared" si="21"/>
        <v>0</v>
      </c>
      <c r="K165" s="2">
        <f t="shared" si="21"/>
        <v>0</v>
      </c>
      <c r="L165" s="2">
        <f t="shared" si="21"/>
        <v>3</v>
      </c>
      <c r="M165" s="2">
        <f t="shared" si="21"/>
        <v>9</v>
      </c>
      <c r="N165" s="2">
        <f t="shared" si="21"/>
        <v>180</v>
      </c>
      <c r="O165" s="2">
        <f t="shared" si="21"/>
        <v>10.5</v>
      </c>
      <c r="P165" s="2">
        <f t="shared" si="21"/>
        <v>6</v>
      </c>
      <c r="Q165" s="2">
        <f t="shared" si="21"/>
        <v>10.5</v>
      </c>
      <c r="R165" s="2">
        <f t="shared" si="21"/>
        <v>2.1</v>
      </c>
      <c r="S165" s="2">
        <f t="shared" si="21"/>
        <v>0</v>
      </c>
      <c r="T165" s="2">
        <f t="shared" si="21"/>
        <v>0</v>
      </c>
      <c r="U165" s="2">
        <f t="shared" si="21"/>
        <v>0</v>
      </c>
    </row>
    <row r="166" spans="1:21">
      <c r="A166" s="3"/>
      <c r="B166" s="2" t="s">
        <v>42</v>
      </c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</row>
    <row r="167" spans="1:21" ht="30">
      <c r="A167" s="3" t="s">
        <v>162</v>
      </c>
      <c r="B167" s="17" t="s">
        <v>163</v>
      </c>
      <c r="C167" s="3">
        <v>50</v>
      </c>
      <c r="D167" s="3">
        <v>0.67</v>
      </c>
      <c r="E167" s="3">
        <v>2.2400000000000002</v>
      </c>
      <c r="F167" s="3">
        <v>3.8</v>
      </c>
      <c r="G167" s="3">
        <v>38.1</v>
      </c>
      <c r="H167" s="3">
        <v>0.01</v>
      </c>
      <c r="I167" s="3">
        <v>0.02</v>
      </c>
      <c r="J167" s="3">
        <v>0.56999999999999995</v>
      </c>
      <c r="K167" s="3">
        <v>0</v>
      </c>
      <c r="L167" s="3">
        <v>2</v>
      </c>
      <c r="M167" s="3">
        <v>66</v>
      </c>
      <c r="N167" s="3">
        <v>114</v>
      </c>
      <c r="O167" s="3">
        <v>16</v>
      </c>
      <c r="P167" s="3">
        <v>9</v>
      </c>
      <c r="Q167" s="3">
        <v>18</v>
      </c>
      <c r="R167" s="3">
        <v>0.6</v>
      </c>
      <c r="S167" s="3">
        <v>10</v>
      </c>
      <c r="T167" s="3">
        <v>0.3</v>
      </c>
      <c r="U167" s="3">
        <v>9.5</v>
      </c>
    </row>
    <row r="168" spans="1:21">
      <c r="A168" s="3" t="s">
        <v>110</v>
      </c>
      <c r="B168" s="3" t="s">
        <v>111</v>
      </c>
      <c r="C168" s="3">
        <v>200</v>
      </c>
      <c r="D168" s="3">
        <v>4.8</v>
      </c>
      <c r="E168" s="3">
        <v>5.8</v>
      </c>
      <c r="F168" s="3">
        <v>13.6</v>
      </c>
      <c r="G168" s="3">
        <v>125.5</v>
      </c>
      <c r="H168" s="3">
        <v>0.06</v>
      </c>
      <c r="I168" s="3">
        <v>0.05</v>
      </c>
      <c r="J168" s="3">
        <v>103.93</v>
      </c>
      <c r="K168" s="3">
        <v>0</v>
      </c>
      <c r="L168" s="3">
        <v>5.54</v>
      </c>
      <c r="M168" s="3">
        <v>196.79</v>
      </c>
      <c r="N168" s="3">
        <v>334.95</v>
      </c>
      <c r="O168" s="3">
        <v>21.08</v>
      </c>
      <c r="P168" s="3">
        <v>19.71</v>
      </c>
      <c r="Q168" s="3">
        <v>51.39</v>
      </c>
      <c r="R168" s="3">
        <v>0.71</v>
      </c>
      <c r="S168" s="3">
        <v>16.600000000000001</v>
      </c>
      <c r="T168" s="3">
        <v>0.75</v>
      </c>
      <c r="U168" s="3">
        <v>28.28</v>
      </c>
    </row>
    <row r="169" spans="1:21">
      <c r="A169" s="3" t="s">
        <v>112</v>
      </c>
      <c r="B169" s="3" t="s">
        <v>113</v>
      </c>
      <c r="C169" s="3">
        <v>180</v>
      </c>
      <c r="D169" s="3">
        <v>21.2</v>
      </c>
      <c r="E169" s="3">
        <v>21.6</v>
      </c>
      <c r="F169" s="3">
        <v>23.8</v>
      </c>
      <c r="G169" s="3">
        <v>374.6</v>
      </c>
      <c r="H169" s="3">
        <v>0.18</v>
      </c>
      <c r="I169" s="3">
        <v>0.23</v>
      </c>
      <c r="J169" s="3">
        <v>43.55</v>
      </c>
      <c r="K169" s="3">
        <v>0.17</v>
      </c>
      <c r="L169" s="3">
        <v>11.88</v>
      </c>
      <c r="M169" s="3">
        <v>335.32</v>
      </c>
      <c r="N169" s="3">
        <v>982.46</v>
      </c>
      <c r="O169" s="3">
        <v>27.4</v>
      </c>
      <c r="P169" s="3">
        <v>50.66</v>
      </c>
      <c r="Q169" s="3">
        <v>250.8</v>
      </c>
      <c r="R169" s="3">
        <v>3.72</v>
      </c>
      <c r="S169" s="3">
        <v>51.4</v>
      </c>
      <c r="T169" s="3">
        <v>2</v>
      </c>
      <c r="U169" s="3">
        <v>110.29</v>
      </c>
    </row>
    <row r="170" spans="1:21">
      <c r="A170" s="3" t="s">
        <v>44</v>
      </c>
      <c r="B170" s="3" t="s">
        <v>45</v>
      </c>
      <c r="C170" s="3">
        <v>180</v>
      </c>
      <c r="D170" s="3">
        <v>0.4</v>
      </c>
      <c r="E170" s="3">
        <v>0</v>
      </c>
      <c r="F170" s="3">
        <v>17.8</v>
      </c>
      <c r="G170" s="3">
        <v>72.900000000000006</v>
      </c>
      <c r="H170" s="3">
        <v>0</v>
      </c>
      <c r="I170" s="3">
        <v>0</v>
      </c>
      <c r="J170" s="3">
        <v>13.5</v>
      </c>
      <c r="K170" s="3">
        <v>0</v>
      </c>
      <c r="L170" s="3">
        <v>0.02</v>
      </c>
      <c r="M170" s="3">
        <v>0.05</v>
      </c>
      <c r="N170" s="3">
        <v>0.16</v>
      </c>
      <c r="O170" s="3">
        <v>97.27</v>
      </c>
      <c r="P170" s="3">
        <v>1.9</v>
      </c>
      <c r="Q170" s="3">
        <v>3.88</v>
      </c>
      <c r="R170" s="3">
        <v>0.08</v>
      </c>
      <c r="S170" s="3">
        <v>0</v>
      </c>
      <c r="T170" s="3">
        <v>0</v>
      </c>
      <c r="U170" s="3">
        <v>0</v>
      </c>
    </row>
    <row r="171" spans="1:21" ht="15" customHeight="1">
      <c r="A171" s="3" t="s">
        <v>36</v>
      </c>
      <c r="B171" s="3" t="s">
        <v>46</v>
      </c>
      <c r="C171" s="3">
        <v>20</v>
      </c>
      <c r="D171" s="3">
        <v>1.5</v>
      </c>
      <c r="E171" s="3">
        <v>0.2</v>
      </c>
      <c r="F171" s="3">
        <v>9.8000000000000007</v>
      </c>
      <c r="G171" s="3">
        <v>46.9</v>
      </c>
      <c r="H171" s="3">
        <v>0.02</v>
      </c>
      <c r="I171" s="3">
        <v>0.01</v>
      </c>
      <c r="J171" s="3">
        <v>0</v>
      </c>
      <c r="K171" s="3">
        <v>0</v>
      </c>
      <c r="L171" s="3">
        <v>0</v>
      </c>
      <c r="M171" s="3">
        <v>99.8</v>
      </c>
      <c r="N171" s="3">
        <v>18.600000000000001</v>
      </c>
      <c r="O171" s="3">
        <v>4</v>
      </c>
      <c r="P171" s="3">
        <v>2.8</v>
      </c>
      <c r="Q171" s="3">
        <v>13</v>
      </c>
      <c r="R171" s="3">
        <v>0.22</v>
      </c>
      <c r="S171" s="3">
        <v>0.64</v>
      </c>
      <c r="T171" s="3">
        <v>1.2</v>
      </c>
      <c r="U171" s="3">
        <v>2.9</v>
      </c>
    </row>
    <row r="172" spans="1:21">
      <c r="A172" s="3" t="s">
        <v>36</v>
      </c>
      <c r="B172" s="3" t="s">
        <v>47</v>
      </c>
      <c r="C172" s="3">
        <v>20</v>
      </c>
      <c r="D172" s="3">
        <v>1.3</v>
      </c>
      <c r="E172" s="3">
        <v>0.2</v>
      </c>
      <c r="F172" s="3">
        <v>6.7</v>
      </c>
      <c r="G172" s="3">
        <v>34.200000000000003</v>
      </c>
      <c r="H172" s="3">
        <v>0.04</v>
      </c>
      <c r="I172" s="3">
        <v>0.02</v>
      </c>
      <c r="J172" s="3">
        <v>0</v>
      </c>
      <c r="K172" s="3">
        <v>0</v>
      </c>
      <c r="L172" s="3">
        <v>0</v>
      </c>
      <c r="M172" s="3">
        <v>122</v>
      </c>
      <c r="N172" s="3">
        <v>49</v>
      </c>
      <c r="O172" s="3">
        <v>7</v>
      </c>
      <c r="P172" s="3">
        <v>9.4</v>
      </c>
      <c r="Q172" s="3">
        <v>31.6</v>
      </c>
      <c r="R172" s="3">
        <v>0.78</v>
      </c>
      <c r="S172" s="3">
        <v>0</v>
      </c>
      <c r="T172" s="3">
        <v>6.18</v>
      </c>
      <c r="U172" s="3">
        <v>0</v>
      </c>
    </row>
    <row r="173" spans="1:21">
      <c r="A173" s="3"/>
      <c r="B173" s="2" t="s">
        <v>48</v>
      </c>
      <c r="C173" s="2">
        <f>SUM(C167:C172)</f>
        <v>650</v>
      </c>
      <c r="D173" s="2">
        <f t="shared" ref="D173:U173" si="22">SUM(D167:D172)</f>
        <v>29.869999999999997</v>
      </c>
      <c r="E173" s="2">
        <f t="shared" si="22"/>
        <v>30.04</v>
      </c>
      <c r="F173" s="2">
        <f t="shared" si="22"/>
        <v>75.5</v>
      </c>
      <c r="G173" s="2">
        <f t="shared" si="22"/>
        <v>692.2</v>
      </c>
      <c r="H173" s="2">
        <f t="shared" si="22"/>
        <v>0.31</v>
      </c>
      <c r="I173" s="2">
        <f t="shared" si="22"/>
        <v>0.33000000000000007</v>
      </c>
      <c r="J173" s="2">
        <f t="shared" si="22"/>
        <v>161.55000000000001</v>
      </c>
      <c r="K173" s="2">
        <f t="shared" si="22"/>
        <v>0.17</v>
      </c>
      <c r="L173" s="2">
        <f t="shared" si="22"/>
        <v>19.440000000000001</v>
      </c>
      <c r="M173" s="2">
        <f t="shared" si="22"/>
        <v>819.95999999999981</v>
      </c>
      <c r="N173" s="2">
        <f t="shared" si="22"/>
        <v>1499.17</v>
      </c>
      <c r="O173" s="2">
        <f t="shared" si="22"/>
        <v>172.75</v>
      </c>
      <c r="P173" s="2">
        <f t="shared" si="22"/>
        <v>93.470000000000013</v>
      </c>
      <c r="Q173" s="2">
        <f t="shared" si="22"/>
        <v>368.67</v>
      </c>
      <c r="R173" s="2">
        <f t="shared" si="22"/>
        <v>6.11</v>
      </c>
      <c r="S173" s="2">
        <f t="shared" si="22"/>
        <v>78.64</v>
      </c>
      <c r="T173" s="2">
        <f t="shared" si="22"/>
        <v>10.43</v>
      </c>
      <c r="U173" s="2">
        <f t="shared" si="22"/>
        <v>150.97</v>
      </c>
    </row>
    <row r="174" spans="1:21">
      <c r="A174" s="3"/>
      <c r="B174" s="2" t="s">
        <v>49</v>
      </c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</row>
    <row r="175" spans="1:21">
      <c r="A175" s="3" t="s">
        <v>98</v>
      </c>
      <c r="B175" s="9" t="s">
        <v>135</v>
      </c>
      <c r="C175" s="3">
        <v>200</v>
      </c>
      <c r="D175" s="3">
        <v>8.1999999999999993</v>
      </c>
      <c r="E175" s="3">
        <v>5</v>
      </c>
      <c r="F175" s="3">
        <v>37.1</v>
      </c>
      <c r="G175" s="3">
        <v>225.9</v>
      </c>
      <c r="H175" s="3">
        <v>7.0000000000000007E-2</v>
      </c>
      <c r="I175" s="3">
        <v>0.12</v>
      </c>
      <c r="J175" s="3">
        <v>18</v>
      </c>
      <c r="K175" s="3">
        <v>0</v>
      </c>
      <c r="L175" s="3">
        <v>0.32</v>
      </c>
      <c r="M175" s="3">
        <v>161.91</v>
      </c>
      <c r="N175" s="3">
        <v>222.82</v>
      </c>
      <c r="O175" s="3">
        <v>202.95</v>
      </c>
      <c r="P175" s="3">
        <v>24.25</v>
      </c>
      <c r="Q175" s="3">
        <v>162.18</v>
      </c>
      <c r="R175" s="3">
        <v>0.51</v>
      </c>
      <c r="S175" s="3">
        <v>18</v>
      </c>
      <c r="T175" s="3">
        <v>1.76</v>
      </c>
      <c r="U175" s="3">
        <v>32</v>
      </c>
    </row>
    <row r="176" spans="1:21">
      <c r="A176" s="3" t="s">
        <v>90</v>
      </c>
      <c r="B176" s="3" t="s">
        <v>91</v>
      </c>
      <c r="C176" s="3">
        <v>180</v>
      </c>
      <c r="D176" s="3">
        <v>0.1</v>
      </c>
      <c r="E176" s="3">
        <v>0</v>
      </c>
      <c r="F176" s="3">
        <v>5.7</v>
      </c>
      <c r="G176" s="3">
        <v>23.5</v>
      </c>
      <c r="H176" s="3">
        <v>0</v>
      </c>
      <c r="I176" s="3">
        <v>0</v>
      </c>
      <c r="J176" s="3">
        <v>0.14000000000000001</v>
      </c>
      <c r="K176" s="3">
        <v>0</v>
      </c>
      <c r="L176" s="3">
        <v>0.02</v>
      </c>
      <c r="M176" s="3">
        <v>0.33</v>
      </c>
      <c r="N176" s="3">
        <v>9.42</v>
      </c>
      <c r="O176" s="3">
        <v>57.51</v>
      </c>
      <c r="P176" s="3">
        <v>1.72</v>
      </c>
      <c r="Q176" s="3">
        <v>3.23</v>
      </c>
      <c r="R176" s="3">
        <v>0.34</v>
      </c>
      <c r="S176" s="3">
        <v>0</v>
      </c>
      <c r="T176" s="3">
        <v>0</v>
      </c>
      <c r="U176" s="3">
        <v>0</v>
      </c>
    </row>
    <row r="177" spans="1:21">
      <c r="A177" s="3" t="s">
        <v>69</v>
      </c>
      <c r="B177" s="3" t="s">
        <v>70</v>
      </c>
      <c r="C177" s="3">
        <v>50</v>
      </c>
      <c r="D177" s="3">
        <v>3.9</v>
      </c>
      <c r="E177" s="3">
        <v>3.4</v>
      </c>
      <c r="F177" s="3">
        <v>25.4</v>
      </c>
      <c r="G177" s="3">
        <v>147.4</v>
      </c>
      <c r="H177" s="3">
        <v>0.05</v>
      </c>
      <c r="I177" s="3">
        <v>0.03</v>
      </c>
      <c r="J177" s="3">
        <v>15.93</v>
      </c>
      <c r="K177" s="3">
        <v>0.12</v>
      </c>
      <c r="L177" s="3">
        <v>0</v>
      </c>
      <c r="M177" s="3">
        <v>200.57</v>
      </c>
      <c r="N177" s="3">
        <v>42.12</v>
      </c>
      <c r="O177" s="3">
        <v>14.69</v>
      </c>
      <c r="P177" s="3">
        <v>5.43</v>
      </c>
      <c r="Q177" s="3">
        <v>34.11</v>
      </c>
      <c r="R177" s="3">
        <v>0.47</v>
      </c>
      <c r="S177" s="3">
        <v>27.8</v>
      </c>
      <c r="T177" s="3">
        <v>2.63</v>
      </c>
      <c r="U177" s="3">
        <v>9.19</v>
      </c>
    </row>
    <row r="178" spans="1:21">
      <c r="A178" s="3" t="s">
        <v>36</v>
      </c>
      <c r="B178" s="3" t="s">
        <v>46</v>
      </c>
      <c r="C178" s="3">
        <v>20</v>
      </c>
      <c r="D178" s="3">
        <v>1.5</v>
      </c>
      <c r="E178" s="3">
        <v>0.2</v>
      </c>
      <c r="F178" s="3">
        <v>9.8000000000000007</v>
      </c>
      <c r="G178" s="3">
        <v>46.9</v>
      </c>
      <c r="H178" s="3">
        <v>0.02</v>
      </c>
      <c r="I178" s="3">
        <v>0.01</v>
      </c>
      <c r="J178" s="3">
        <v>0</v>
      </c>
      <c r="K178" s="3">
        <v>0</v>
      </c>
      <c r="L178" s="3">
        <v>0</v>
      </c>
      <c r="M178" s="3">
        <v>99.8</v>
      </c>
      <c r="N178" s="3">
        <v>18.600000000000001</v>
      </c>
      <c r="O178" s="3">
        <v>4</v>
      </c>
      <c r="P178" s="3">
        <v>2.8</v>
      </c>
      <c r="Q178" s="3">
        <v>13</v>
      </c>
      <c r="R178" s="3">
        <v>0.22</v>
      </c>
      <c r="S178" s="3">
        <v>0.64</v>
      </c>
      <c r="T178" s="3">
        <v>1.2</v>
      </c>
      <c r="U178" s="3">
        <v>2.9</v>
      </c>
    </row>
    <row r="179" spans="1:21" ht="15.75" customHeight="1">
      <c r="A179" s="3"/>
      <c r="B179" s="2" t="s">
        <v>53</v>
      </c>
      <c r="C179" s="2">
        <f>SUM(C175:C178)</f>
        <v>450</v>
      </c>
      <c r="D179" s="2">
        <f t="shared" ref="D179:U179" si="23">SUM(D175:D178)</f>
        <v>13.7</v>
      </c>
      <c r="E179" s="2">
        <f t="shared" si="23"/>
        <v>8.6</v>
      </c>
      <c r="F179" s="2">
        <f t="shared" si="23"/>
        <v>78</v>
      </c>
      <c r="G179" s="2">
        <f t="shared" si="23"/>
        <v>443.7</v>
      </c>
      <c r="H179" s="2">
        <f t="shared" si="23"/>
        <v>0.14000000000000001</v>
      </c>
      <c r="I179" s="2">
        <f t="shared" si="23"/>
        <v>0.16</v>
      </c>
      <c r="J179" s="2">
        <f t="shared" si="23"/>
        <v>34.07</v>
      </c>
      <c r="K179" s="2">
        <f t="shared" si="23"/>
        <v>0.12</v>
      </c>
      <c r="L179" s="2">
        <f t="shared" si="23"/>
        <v>0.34</v>
      </c>
      <c r="M179" s="2">
        <f t="shared" si="23"/>
        <v>462.61</v>
      </c>
      <c r="N179" s="2">
        <f t="shared" si="23"/>
        <v>292.95999999999998</v>
      </c>
      <c r="O179" s="2">
        <f t="shared" si="23"/>
        <v>279.14999999999998</v>
      </c>
      <c r="P179" s="2">
        <f t="shared" si="23"/>
        <v>34.199999999999996</v>
      </c>
      <c r="Q179" s="2">
        <f t="shared" si="23"/>
        <v>212.51999999999998</v>
      </c>
      <c r="R179" s="2">
        <f t="shared" si="23"/>
        <v>1.54</v>
      </c>
      <c r="S179" s="2">
        <f t="shared" si="23"/>
        <v>46.44</v>
      </c>
      <c r="T179" s="2">
        <f t="shared" si="23"/>
        <v>5.59</v>
      </c>
      <c r="U179" s="2">
        <f t="shared" si="23"/>
        <v>44.089999999999996</v>
      </c>
    </row>
    <row r="180" spans="1:21">
      <c r="A180" s="3"/>
      <c r="B180" s="5" t="s">
        <v>54</v>
      </c>
      <c r="C180" s="5">
        <f>C162+C165+C173+C179</f>
        <v>1630</v>
      </c>
      <c r="D180" s="5">
        <f t="shared" ref="D180:U180" si="24">D162+D165+D173+D179</f>
        <v>55.67</v>
      </c>
      <c r="E180" s="5">
        <f t="shared" si="24"/>
        <v>47.24</v>
      </c>
      <c r="F180" s="5">
        <f t="shared" si="24"/>
        <v>222.3</v>
      </c>
      <c r="G180" s="5">
        <f t="shared" si="24"/>
        <v>1536.7</v>
      </c>
      <c r="H180" s="5">
        <f t="shared" si="24"/>
        <v>0.57000000000000006</v>
      </c>
      <c r="I180" s="5">
        <f t="shared" si="24"/>
        <v>0.58000000000000007</v>
      </c>
      <c r="J180" s="5">
        <f t="shared" si="24"/>
        <v>236.01</v>
      </c>
      <c r="K180" s="5">
        <f t="shared" si="24"/>
        <v>0.52</v>
      </c>
      <c r="L180" s="5">
        <f t="shared" si="24"/>
        <v>23.23</v>
      </c>
      <c r="M180" s="5">
        <f t="shared" si="24"/>
        <v>1669.2399999999998</v>
      </c>
      <c r="N180" s="5">
        <f t="shared" si="24"/>
        <v>2068.3000000000002</v>
      </c>
      <c r="O180" s="5">
        <f t="shared" si="24"/>
        <v>667.83999999999992</v>
      </c>
      <c r="P180" s="5">
        <f t="shared" si="24"/>
        <v>159.72</v>
      </c>
      <c r="Q180" s="5">
        <f t="shared" si="24"/>
        <v>738.18000000000006</v>
      </c>
      <c r="R180" s="5">
        <f t="shared" si="24"/>
        <v>11.969999999999999</v>
      </c>
      <c r="S180" s="5">
        <f t="shared" si="24"/>
        <v>150.51999999999998</v>
      </c>
      <c r="T180" s="5">
        <f t="shared" si="24"/>
        <v>19.559999999999999</v>
      </c>
      <c r="U180" s="5">
        <f t="shared" si="24"/>
        <v>210.4</v>
      </c>
    </row>
    <row r="182" spans="1:21" ht="15.75">
      <c r="A182" s="33" t="s">
        <v>177</v>
      </c>
      <c r="B182" s="33"/>
      <c r="C182" s="33"/>
      <c r="D182" s="33"/>
      <c r="E182" s="33"/>
      <c r="F182" s="33"/>
      <c r="G182" s="33"/>
      <c r="H182" s="33"/>
      <c r="I182" s="33"/>
      <c r="J182" s="33"/>
      <c r="K182" s="33"/>
      <c r="L182" s="33"/>
      <c r="M182" s="33"/>
      <c r="N182" s="33"/>
      <c r="O182" s="33"/>
      <c r="P182" s="33"/>
      <c r="Q182" s="33"/>
      <c r="R182" s="33"/>
      <c r="S182" s="33"/>
      <c r="T182" s="33"/>
      <c r="U182" s="33"/>
    </row>
    <row r="183" spans="1:21">
      <c r="A183" s="7" t="s">
        <v>0</v>
      </c>
      <c r="B183" s="7" t="s">
        <v>1</v>
      </c>
      <c r="C183" s="7" t="s">
        <v>2</v>
      </c>
      <c r="D183" s="7" t="s">
        <v>3</v>
      </c>
      <c r="E183" s="7" t="s">
        <v>4</v>
      </c>
      <c r="F183" s="7" t="s">
        <v>5</v>
      </c>
      <c r="G183" s="7" t="s">
        <v>6</v>
      </c>
      <c r="H183" s="7" t="s">
        <v>7</v>
      </c>
      <c r="I183" s="7" t="s">
        <v>8</v>
      </c>
      <c r="J183" s="7" t="s">
        <v>9</v>
      </c>
      <c r="K183" s="7" t="s">
        <v>10</v>
      </c>
      <c r="L183" s="7" t="s">
        <v>11</v>
      </c>
      <c r="M183" s="7" t="s">
        <v>12</v>
      </c>
      <c r="N183" s="7" t="s">
        <v>13</v>
      </c>
      <c r="O183" s="7" t="s">
        <v>14</v>
      </c>
      <c r="P183" s="7" t="s">
        <v>15</v>
      </c>
      <c r="Q183" s="7" t="s">
        <v>16</v>
      </c>
      <c r="R183" s="7" t="s">
        <v>17</v>
      </c>
      <c r="S183" s="7" t="s">
        <v>18</v>
      </c>
      <c r="T183" s="7" t="s">
        <v>19</v>
      </c>
      <c r="U183" s="7" t="s">
        <v>20</v>
      </c>
    </row>
    <row r="184" spans="1:21">
      <c r="A184" s="7"/>
      <c r="B184" s="7"/>
      <c r="C184" s="7" t="s">
        <v>21</v>
      </c>
      <c r="D184" s="7" t="s">
        <v>21</v>
      </c>
      <c r="E184" s="7" t="s">
        <v>21</v>
      </c>
      <c r="F184" s="7" t="s">
        <v>21</v>
      </c>
      <c r="G184" s="7" t="s">
        <v>22</v>
      </c>
      <c r="H184" s="7" t="s">
        <v>23</v>
      </c>
      <c r="I184" s="7" t="s">
        <v>23</v>
      </c>
      <c r="J184" s="7" t="s">
        <v>24</v>
      </c>
      <c r="K184" s="7" t="s">
        <v>25</v>
      </c>
      <c r="L184" s="7" t="s">
        <v>23</v>
      </c>
      <c r="M184" s="7" t="s">
        <v>23</v>
      </c>
      <c r="N184" s="7" t="s">
        <v>23</v>
      </c>
      <c r="O184" s="7" t="s">
        <v>23</v>
      </c>
      <c r="P184" s="7" t="s">
        <v>23</v>
      </c>
      <c r="Q184" s="7" t="s">
        <v>23</v>
      </c>
      <c r="R184" s="7" t="s">
        <v>23</v>
      </c>
      <c r="S184" s="7" t="s">
        <v>25</v>
      </c>
      <c r="T184" s="7" t="s">
        <v>25</v>
      </c>
      <c r="U184" s="7" t="s">
        <v>25</v>
      </c>
    </row>
    <row r="185" spans="1:21">
      <c r="A185" s="3"/>
      <c r="B185" s="4" t="s">
        <v>114</v>
      </c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</row>
    <row r="186" spans="1:21">
      <c r="A186" s="3"/>
      <c r="B186" s="2" t="s">
        <v>27</v>
      </c>
      <c r="C186" s="6" t="s">
        <v>133</v>
      </c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</row>
    <row r="187" spans="1:21">
      <c r="A187" s="9" t="s">
        <v>192</v>
      </c>
      <c r="B187" s="9" t="s">
        <v>193</v>
      </c>
      <c r="C187" s="9">
        <v>150</v>
      </c>
      <c r="D187" s="3">
        <v>29.66</v>
      </c>
      <c r="E187" s="22">
        <v>12.58</v>
      </c>
      <c r="F187" s="3">
        <v>21.65</v>
      </c>
      <c r="G187" s="3">
        <v>301.2</v>
      </c>
      <c r="H187" s="3">
        <v>0.06</v>
      </c>
      <c r="I187" s="3">
        <v>0.3</v>
      </c>
      <c r="J187" s="3">
        <v>51.11</v>
      </c>
      <c r="K187" s="3">
        <v>0.16</v>
      </c>
      <c r="L187" s="3">
        <v>0</v>
      </c>
      <c r="M187" s="3">
        <v>181</v>
      </c>
      <c r="N187" s="3">
        <v>159</v>
      </c>
      <c r="O187" s="3">
        <v>223</v>
      </c>
      <c r="P187" s="3">
        <v>32</v>
      </c>
      <c r="Q187" s="3">
        <v>291</v>
      </c>
      <c r="R187" s="3">
        <v>0.8</v>
      </c>
      <c r="S187" s="3">
        <v>28.82</v>
      </c>
      <c r="T187" s="3">
        <v>39</v>
      </c>
      <c r="U187" s="3">
        <v>49.63</v>
      </c>
    </row>
    <row r="188" spans="1:21">
      <c r="A188" s="9" t="s">
        <v>36</v>
      </c>
      <c r="B188" s="9" t="s">
        <v>194</v>
      </c>
      <c r="C188" s="11">
        <v>20</v>
      </c>
      <c r="D188" s="3">
        <v>1.44</v>
      </c>
      <c r="E188" s="3">
        <v>1.7</v>
      </c>
      <c r="F188" s="3">
        <v>11.1</v>
      </c>
      <c r="G188" s="3">
        <v>65.5</v>
      </c>
      <c r="H188" s="3">
        <v>0.01</v>
      </c>
      <c r="I188" s="3">
        <v>0.06</v>
      </c>
      <c r="J188" s="3">
        <v>5.64</v>
      </c>
      <c r="K188" s="3">
        <v>0</v>
      </c>
      <c r="L188" s="3">
        <v>0</v>
      </c>
      <c r="M188" s="3">
        <v>20</v>
      </c>
      <c r="N188" s="3">
        <v>61</v>
      </c>
      <c r="O188" s="3">
        <v>54</v>
      </c>
      <c r="P188" s="3">
        <v>6</v>
      </c>
      <c r="Q188" s="3">
        <v>38</v>
      </c>
      <c r="R188" s="3">
        <v>0</v>
      </c>
      <c r="S188" s="3">
        <v>1.4</v>
      </c>
      <c r="T188" s="3">
        <v>0.5</v>
      </c>
      <c r="U188" s="3">
        <v>7</v>
      </c>
    </row>
    <row r="189" spans="1:21">
      <c r="A189" s="3" t="s">
        <v>34</v>
      </c>
      <c r="B189" s="3" t="s">
        <v>35</v>
      </c>
      <c r="C189" s="3">
        <v>180</v>
      </c>
      <c r="D189" s="3">
        <v>1.3</v>
      </c>
      <c r="E189" s="3">
        <v>1</v>
      </c>
      <c r="F189" s="3">
        <v>7.7</v>
      </c>
      <c r="G189" s="3">
        <v>45.2</v>
      </c>
      <c r="H189" s="3">
        <v>0.01</v>
      </c>
      <c r="I189" s="3">
        <v>0.06</v>
      </c>
      <c r="J189" s="3">
        <v>6.08</v>
      </c>
      <c r="K189" s="3">
        <v>0</v>
      </c>
      <c r="L189" s="3">
        <v>0.25</v>
      </c>
      <c r="M189" s="3">
        <v>17.43</v>
      </c>
      <c r="N189" s="3">
        <v>63.95</v>
      </c>
      <c r="O189" s="3">
        <v>91.17</v>
      </c>
      <c r="P189" s="3">
        <v>7.2</v>
      </c>
      <c r="Q189" s="3">
        <v>38.46</v>
      </c>
      <c r="R189" s="3">
        <v>0.38</v>
      </c>
      <c r="S189" s="3">
        <v>4.05</v>
      </c>
      <c r="T189" s="3">
        <v>0.79</v>
      </c>
      <c r="U189" s="3">
        <v>9</v>
      </c>
    </row>
    <row r="190" spans="1:21">
      <c r="A190" s="3" t="s">
        <v>36</v>
      </c>
      <c r="B190" s="3" t="s">
        <v>37</v>
      </c>
      <c r="C190" s="3">
        <v>20</v>
      </c>
      <c r="D190" s="3">
        <v>1.6</v>
      </c>
      <c r="E190" s="3">
        <v>0.2</v>
      </c>
      <c r="F190" s="3">
        <v>9.8000000000000007</v>
      </c>
      <c r="G190" s="3">
        <v>47.5</v>
      </c>
      <c r="H190" s="3">
        <v>0.03</v>
      </c>
      <c r="I190" s="3">
        <v>0.01</v>
      </c>
      <c r="J190" s="3">
        <v>0</v>
      </c>
      <c r="K190" s="3">
        <v>0</v>
      </c>
      <c r="L190" s="3">
        <v>0</v>
      </c>
      <c r="M190" s="3">
        <v>88.6</v>
      </c>
      <c r="N190" s="3">
        <v>27.2</v>
      </c>
      <c r="O190" s="3">
        <v>4.5999999999999996</v>
      </c>
      <c r="P190" s="3">
        <v>6.8</v>
      </c>
      <c r="Q190" s="3">
        <v>17.8</v>
      </c>
      <c r="R190" s="3">
        <v>0.4</v>
      </c>
      <c r="S190" s="3">
        <v>0.64</v>
      </c>
      <c r="T190" s="3">
        <v>1.2</v>
      </c>
      <c r="U190" s="3">
        <v>2.9</v>
      </c>
    </row>
    <row r="191" spans="1:21">
      <c r="A191" s="3"/>
      <c r="B191" s="2" t="s">
        <v>38</v>
      </c>
      <c r="C191" s="2">
        <f>SUM(C187:C190)</f>
        <v>370</v>
      </c>
      <c r="D191" s="2">
        <f t="shared" ref="D191:U191" si="25">SUM(D187:D190)</f>
        <v>34</v>
      </c>
      <c r="E191" s="2">
        <f t="shared" si="25"/>
        <v>15.479999999999999</v>
      </c>
      <c r="F191" s="2">
        <f t="shared" si="25"/>
        <v>50.25</v>
      </c>
      <c r="G191" s="2">
        <f t="shared" si="25"/>
        <v>459.4</v>
      </c>
      <c r="H191" s="2">
        <f t="shared" si="25"/>
        <v>0.10999999999999999</v>
      </c>
      <c r="I191" s="2">
        <f t="shared" si="25"/>
        <v>0.43</v>
      </c>
      <c r="J191" s="2">
        <f t="shared" si="25"/>
        <v>62.83</v>
      </c>
      <c r="K191" s="2">
        <f t="shared" si="25"/>
        <v>0.16</v>
      </c>
      <c r="L191" s="2">
        <f t="shared" si="25"/>
        <v>0.25</v>
      </c>
      <c r="M191" s="2">
        <f t="shared" si="25"/>
        <v>307.02999999999997</v>
      </c>
      <c r="N191" s="2">
        <f t="shared" si="25"/>
        <v>311.14999999999998</v>
      </c>
      <c r="O191" s="2">
        <f t="shared" si="25"/>
        <v>372.77000000000004</v>
      </c>
      <c r="P191" s="2">
        <f t="shared" si="25"/>
        <v>52</v>
      </c>
      <c r="Q191" s="2">
        <f t="shared" si="25"/>
        <v>385.26</v>
      </c>
      <c r="R191" s="2">
        <f t="shared" si="25"/>
        <v>1.58</v>
      </c>
      <c r="S191" s="2">
        <f t="shared" si="25"/>
        <v>34.909999999999997</v>
      </c>
      <c r="T191" s="2">
        <f t="shared" si="25"/>
        <v>41.49</v>
      </c>
      <c r="U191" s="2">
        <f t="shared" si="25"/>
        <v>68.53</v>
      </c>
    </row>
    <row r="192" spans="1:21">
      <c r="A192" s="3"/>
      <c r="B192" s="2" t="s">
        <v>39</v>
      </c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</row>
    <row r="193" spans="1:21">
      <c r="A193" s="3" t="s">
        <v>36</v>
      </c>
      <c r="B193" s="3" t="s">
        <v>40</v>
      </c>
      <c r="C193" s="3">
        <v>150</v>
      </c>
      <c r="D193" s="3">
        <v>4.4000000000000004</v>
      </c>
      <c r="E193" s="3">
        <v>3.8</v>
      </c>
      <c r="F193" s="3">
        <v>7.2</v>
      </c>
      <c r="G193" s="3">
        <v>80</v>
      </c>
      <c r="H193" s="3">
        <v>0.06</v>
      </c>
      <c r="I193" s="3">
        <v>0.23</v>
      </c>
      <c r="J193" s="3">
        <v>33</v>
      </c>
      <c r="K193" s="3">
        <v>0</v>
      </c>
      <c r="L193" s="3">
        <v>1.95</v>
      </c>
      <c r="M193" s="3">
        <v>75</v>
      </c>
      <c r="N193" s="3">
        <v>219</v>
      </c>
      <c r="O193" s="3">
        <v>180</v>
      </c>
      <c r="P193" s="3">
        <v>21</v>
      </c>
      <c r="Q193" s="3">
        <v>135</v>
      </c>
      <c r="R193" s="3">
        <v>0.15</v>
      </c>
      <c r="S193" s="3">
        <v>13.5</v>
      </c>
      <c r="T193" s="3">
        <v>3</v>
      </c>
      <c r="U193" s="3">
        <v>30</v>
      </c>
    </row>
    <row r="194" spans="1:21">
      <c r="A194" s="3"/>
      <c r="B194" s="2" t="s">
        <v>41</v>
      </c>
      <c r="C194" s="2">
        <v>150</v>
      </c>
      <c r="D194" s="2">
        <v>4.4000000000000004</v>
      </c>
      <c r="E194" s="2">
        <v>3.8</v>
      </c>
      <c r="F194" s="2">
        <v>7.2</v>
      </c>
      <c r="G194" s="2">
        <v>80</v>
      </c>
      <c r="H194" s="2">
        <v>0.06</v>
      </c>
      <c r="I194" s="2">
        <v>0.23</v>
      </c>
      <c r="J194" s="2">
        <v>33</v>
      </c>
      <c r="K194" s="2">
        <v>0</v>
      </c>
      <c r="L194" s="2">
        <v>1.95</v>
      </c>
      <c r="M194" s="2">
        <v>75</v>
      </c>
      <c r="N194" s="2">
        <v>219</v>
      </c>
      <c r="O194" s="2">
        <v>180</v>
      </c>
      <c r="P194" s="2">
        <v>21</v>
      </c>
      <c r="Q194" s="2">
        <v>135</v>
      </c>
      <c r="R194" s="2">
        <v>0.15</v>
      </c>
      <c r="S194" s="2">
        <v>13.5</v>
      </c>
      <c r="T194" s="2">
        <v>3</v>
      </c>
      <c r="U194" s="2">
        <v>30</v>
      </c>
    </row>
    <row r="195" spans="1:21">
      <c r="A195" s="3"/>
      <c r="B195" s="2" t="s">
        <v>42</v>
      </c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</row>
    <row r="196" spans="1:21" ht="30">
      <c r="A196" s="9" t="s">
        <v>201</v>
      </c>
      <c r="B196" s="17" t="s">
        <v>202</v>
      </c>
      <c r="C196" s="3">
        <v>50</v>
      </c>
      <c r="D196" s="3">
        <v>0.68</v>
      </c>
      <c r="E196" s="3">
        <v>5.08</v>
      </c>
      <c r="F196" s="3">
        <v>3.01</v>
      </c>
      <c r="G196" s="3">
        <v>60.5</v>
      </c>
      <c r="H196" s="3">
        <v>0.01</v>
      </c>
      <c r="I196" s="3">
        <v>0.02</v>
      </c>
      <c r="J196" s="3">
        <v>120.81</v>
      </c>
      <c r="K196" s="3">
        <v>0</v>
      </c>
      <c r="L196" s="3">
        <v>5</v>
      </c>
      <c r="M196" s="3">
        <v>56</v>
      </c>
      <c r="N196" s="3">
        <v>111</v>
      </c>
      <c r="O196" s="3">
        <v>17</v>
      </c>
      <c r="P196" s="3">
        <v>8</v>
      </c>
      <c r="Q196" s="3">
        <v>14</v>
      </c>
      <c r="R196" s="3">
        <v>0.4</v>
      </c>
      <c r="S196" s="3">
        <v>8.23</v>
      </c>
      <c r="T196" s="3">
        <v>0.1</v>
      </c>
      <c r="U196" s="3">
        <v>9.15</v>
      </c>
    </row>
    <row r="197" spans="1:21">
      <c r="A197" s="3" t="s">
        <v>115</v>
      </c>
      <c r="B197" s="3" t="s">
        <v>116</v>
      </c>
      <c r="C197" s="3">
        <v>200</v>
      </c>
      <c r="D197" s="3">
        <v>4.5999999999999996</v>
      </c>
      <c r="E197" s="3">
        <v>3.3</v>
      </c>
      <c r="F197" s="3">
        <v>11.4</v>
      </c>
      <c r="G197" s="3">
        <v>93.6</v>
      </c>
      <c r="H197" s="3">
        <v>0.05</v>
      </c>
      <c r="I197" s="3">
        <v>0.04</v>
      </c>
      <c r="J197" s="3">
        <v>101.43</v>
      </c>
      <c r="K197" s="3">
        <v>0.05</v>
      </c>
      <c r="L197" s="3">
        <v>3.69</v>
      </c>
      <c r="M197" s="3">
        <v>58.01</v>
      </c>
      <c r="N197" s="3">
        <v>222.12</v>
      </c>
      <c r="O197" s="3">
        <v>13.28</v>
      </c>
      <c r="P197" s="3">
        <v>12.74</v>
      </c>
      <c r="Q197" s="3">
        <v>35.97</v>
      </c>
      <c r="R197" s="3">
        <v>0.54</v>
      </c>
      <c r="S197" s="3">
        <v>10.28</v>
      </c>
      <c r="T197" s="3">
        <v>0.94</v>
      </c>
      <c r="U197" s="3">
        <v>21.22</v>
      </c>
    </row>
    <row r="198" spans="1:21">
      <c r="A198" s="3" t="s">
        <v>117</v>
      </c>
      <c r="B198" s="3" t="s">
        <v>118</v>
      </c>
      <c r="C198" s="9" t="s">
        <v>146</v>
      </c>
      <c r="D198" s="3">
        <v>24.5</v>
      </c>
      <c r="E198" s="3">
        <v>7.3</v>
      </c>
      <c r="F198" s="3">
        <v>29.9</v>
      </c>
      <c r="G198" s="3">
        <v>283.2</v>
      </c>
      <c r="H198" s="3">
        <v>0.08</v>
      </c>
      <c r="I198" s="3">
        <v>0.08</v>
      </c>
      <c r="J198" s="3">
        <v>132.30000000000001</v>
      </c>
      <c r="K198" s="3">
        <v>0</v>
      </c>
      <c r="L198" s="3">
        <v>2.13</v>
      </c>
      <c r="M198" s="3">
        <v>261.77999999999997</v>
      </c>
      <c r="N198" s="3">
        <v>344.93</v>
      </c>
      <c r="O198" s="3">
        <v>67.87</v>
      </c>
      <c r="P198" s="3">
        <v>97.49</v>
      </c>
      <c r="Q198" s="3">
        <v>210.16</v>
      </c>
      <c r="R198" s="3">
        <v>1.81</v>
      </c>
      <c r="S198" s="3">
        <v>35.79</v>
      </c>
      <c r="T198" s="3">
        <v>24.78</v>
      </c>
      <c r="U198" s="3">
        <v>152.38999999999999</v>
      </c>
    </row>
    <row r="199" spans="1:21" ht="18" customHeight="1">
      <c r="A199" s="3" t="s">
        <v>65</v>
      </c>
      <c r="B199" s="3" t="s">
        <v>66</v>
      </c>
      <c r="C199" s="3">
        <v>180</v>
      </c>
      <c r="D199" s="3">
        <v>0.2</v>
      </c>
      <c r="E199" s="3">
        <v>0</v>
      </c>
      <c r="F199" s="3">
        <v>7.2</v>
      </c>
      <c r="G199" s="3">
        <v>29.7</v>
      </c>
      <c r="H199" s="3">
        <v>0.01</v>
      </c>
      <c r="I199" s="3">
        <v>0</v>
      </c>
      <c r="J199" s="3">
        <v>0.95</v>
      </c>
      <c r="K199" s="3">
        <v>0</v>
      </c>
      <c r="L199" s="3">
        <v>4.75</v>
      </c>
      <c r="M199" s="3">
        <v>2</v>
      </c>
      <c r="N199" s="3">
        <v>32.53</v>
      </c>
      <c r="O199" s="3">
        <v>67.02</v>
      </c>
      <c r="P199" s="3">
        <v>2.2400000000000002</v>
      </c>
      <c r="Q199" s="3">
        <v>3.96</v>
      </c>
      <c r="R199" s="3">
        <v>7.0000000000000007E-2</v>
      </c>
      <c r="S199" s="3">
        <v>0.4</v>
      </c>
      <c r="T199" s="3">
        <v>0.09</v>
      </c>
      <c r="U199" s="3">
        <v>3.37</v>
      </c>
    </row>
    <row r="200" spans="1:21">
      <c r="A200" s="3" t="s">
        <v>36</v>
      </c>
      <c r="B200" s="3" t="s">
        <v>46</v>
      </c>
      <c r="C200" s="3">
        <v>20</v>
      </c>
      <c r="D200" s="3">
        <v>1.5</v>
      </c>
      <c r="E200" s="3">
        <v>0.2</v>
      </c>
      <c r="F200" s="3">
        <v>9.8000000000000007</v>
      </c>
      <c r="G200" s="3">
        <v>46.9</v>
      </c>
      <c r="H200" s="3">
        <v>0.02</v>
      </c>
      <c r="I200" s="3">
        <v>0.01</v>
      </c>
      <c r="J200" s="3">
        <v>0</v>
      </c>
      <c r="K200" s="3">
        <v>0</v>
      </c>
      <c r="L200" s="3">
        <v>0</v>
      </c>
      <c r="M200" s="3">
        <v>99.8</v>
      </c>
      <c r="N200" s="3">
        <v>18.600000000000001</v>
      </c>
      <c r="O200" s="3">
        <v>4</v>
      </c>
      <c r="P200" s="3">
        <v>2.8</v>
      </c>
      <c r="Q200" s="3">
        <v>13</v>
      </c>
      <c r="R200" s="3">
        <v>0.22</v>
      </c>
      <c r="S200" s="3">
        <v>0.64</v>
      </c>
      <c r="T200" s="3">
        <v>1.2</v>
      </c>
      <c r="U200" s="3">
        <v>2.9</v>
      </c>
    </row>
    <row r="201" spans="1:21">
      <c r="A201" s="3" t="s">
        <v>36</v>
      </c>
      <c r="B201" s="3" t="s">
        <v>47</v>
      </c>
      <c r="C201" s="3">
        <v>20</v>
      </c>
      <c r="D201" s="3">
        <v>1.3</v>
      </c>
      <c r="E201" s="3">
        <v>0.2</v>
      </c>
      <c r="F201" s="3">
        <v>6.7</v>
      </c>
      <c r="G201" s="3">
        <v>34.200000000000003</v>
      </c>
      <c r="H201" s="3">
        <v>0.04</v>
      </c>
      <c r="I201" s="3">
        <v>0.02</v>
      </c>
      <c r="J201" s="3">
        <v>0</v>
      </c>
      <c r="K201" s="3">
        <v>0</v>
      </c>
      <c r="L201" s="3">
        <v>0</v>
      </c>
      <c r="M201" s="3">
        <v>122</v>
      </c>
      <c r="N201" s="3">
        <v>49</v>
      </c>
      <c r="O201" s="3">
        <v>7</v>
      </c>
      <c r="P201" s="3">
        <v>9.4</v>
      </c>
      <c r="Q201" s="3">
        <v>31.6</v>
      </c>
      <c r="R201" s="3">
        <v>0.78</v>
      </c>
      <c r="S201" s="3">
        <v>0</v>
      </c>
      <c r="T201" s="3">
        <v>6.18</v>
      </c>
      <c r="U201" s="3">
        <v>0</v>
      </c>
    </row>
    <row r="202" spans="1:21">
      <c r="A202" s="3"/>
      <c r="B202" s="2" t="s">
        <v>48</v>
      </c>
      <c r="C202" s="2">
        <v>650</v>
      </c>
      <c r="D202" s="2">
        <f t="shared" ref="D202:U202" si="26">SUM(D196:D201)</f>
        <v>32.78</v>
      </c>
      <c r="E202" s="2">
        <f t="shared" si="26"/>
        <v>16.079999999999998</v>
      </c>
      <c r="F202" s="2">
        <f t="shared" si="26"/>
        <v>68.010000000000005</v>
      </c>
      <c r="G202" s="2">
        <f t="shared" si="26"/>
        <v>548.1</v>
      </c>
      <c r="H202" s="2">
        <f t="shared" si="26"/>
        <v>0.21000000000000002</v>
      </c>
      <c r="I202" s="2">
        <f t="shared" si="26"/>
        <v>0.17</v>
      </c>
      <c r="J202" s="2">
        <f t="shared" si="26"/>
        <v>355.49</v>
      </c>
      <c r="K202" s="2">
        <f t="shared" si="26"/>
        <v>0.05</v>
      </c>
      <c r="L202" s="2">
        <f t="shared" si="26"/>
        <v>15.57</v>
      </c>
      <c r="M202" s="2">
        <f t="shared" si="26"/>
        <v>599.58999999999992</v>
      </c>
      <c r="N202" s="2">
        <f t="shared" si="26"/>
        <v>778.18</v>
      </c>
      <c r="O202" s="2">
        <f t="shared" si="26"/>
        <v>176.17000000000002</v>
      </c>
      <c r="P202" s="2">
        <f t="shared" si="26"/>
        <v>132.66999999999999</v>
      </c>
      <c r="Q202" s="2">
        <f t="shared" si="26"/>
        <v>308.69</v>
      </c>
      <c r="R202" s="2">
        <f t="shared" si="26"/>
        <v>3.8200000000000003</v>
      </c>
      <c r="S202" s="2">
        <f t="shared" si="26"/>
        <v>55.339999999999996</v>
      </c>
      <c r="T202" s="2">
        <f t="shared" si="26"/>
        <v>33.29</v>
      </c>
      <c r="U202" s="2">
        <f t="shared" si="26"/>
        <v>189.03</v>
      </c>
    </row>
    <row r="203" spans="1:21">
      <c r="A203" s="3"/>
      <c r="B203" s="2" t="s">
        <v>49</v>
      </c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</row>
    <row r="204" spans="1:21">
      <c r="A204" s="3" t="s">
        <v>107</v>
      </c>
      <c r="B204" s="3" t="s">
        <v>108</v>
      </c>
      <c r="C204" s="3">
        <v>200</v>
      </c>
      <c r="D204" s="3">
        <v>8.1</v>
      </c>
      <c r="E204" s="3">
        <v>9.1999999999999993</v>
      </c>
      <c r="F204" s="3">
        <v>38.6</v>
      </c>
      <c r="G204" s="3">
        <v>270.3</v>
      </c>
      <c r="H204" s="3">
        <v>0.14000000000000001</v>
      </c>
      <c r="I204" s="3">
        <v>0.18</v>
      </c>
      <c r="J204" s="3">
        <v>40.99</v>
      </c>
      <c r="K204" s="3">
        <v>0.13</v>
      </c>
      <c r="L204" s="3">
        <v>0.55000000000000004</v>
      </c>
      <c r="M204" s="3">
        <v>342.1</v>
      </c>
      <c r="N204" s="3">
        <v>226.54</v>
      </c>
      <c r="O204" s="3">
        <v>151.57</v>
      </c>
      <c r="P204" s="3">
        <v>39.200000000000003</v>
      </c>
      <c r="Q204" s="3">
        <v>206.32</v>
      </c>
      <c r="R204" s="3">
        <v>2.19</v>
      </c>
      <c r="S204" s="3">
        <v>49.55</v>
      </c>
      <c r="T204" s="3">
        <v>33.06</v>
      </c>
      <c r="U204" s="3">
        <v>21.48</v>
      </c>
    </row>
    <row r="205" spans="1:21">
      <c r="A205" s="3" t="s">
        <v>75</v>
      </c>
      <c r="B205" s="3" t="s">
        <v>76</v>
      </c>
      <c r="C205" s="3">
        <v>186</v>
      </c>
      <c r="D205" s="3">
        <v>0.2</v>
      </c>
      <c r="E205" s="3">
        <v>0</v>
      </c>
      <c r="F205" s="3">
        <v>6</v>
      </c>
      <c r="G205" s="3">
        <v>25.1</v>
      </c>
      <c r="H205" s="3">
        <v>0</v>
      </c>
      <c r="I205" s="3">
        <v>0.01</v>
      </c>
      <c r="J205" s="3">
        <v>0.35</v>
      </c>
      <c r="K205" s="3">
        <v>0</v>
      </c>
      <c r="L205" s="3">
        <v>1.04</v>
      </c>
      <c r="M205" s="3">
        <v>1.1399999999999999</v>
      </c>
      <c r="N205" s="3">
        <v>27.21</v>
      </c>
      <c r="O205" s="3">
        <v>60.3</v>
      </c>
      <c r="P205" s="3">
        <v>4.0999999999999996</v>
      </c>
      <c r="Q205" s="3">
        <v>7.67</v>
      </c>
      <c r="R205" s="3">
        <v>0.69</v>
      </c>
      <c r="S205" s="3">
        <v>0.01</v>
      </c>
      <c r="T205" s="3">
        <v>0.02</v>
      </c>
      <c r="U205" s="3">
        <v>0.63</v>
      </c>
    </row>
    <row r="206" spans="1:21">
      <c r="A206" s="3" t="s">
        <v>36</v>
      </c>
      <c r="B206" s="3" t="s">
        <v>46</v>
      </c>
      <c r="C206" s="3">
        <v>20</v>
      </c>
      <c r="D206" s="3">
        <v>1.5</v>
      </c>
      <c r="E206" s="3">
        <v>0.2</v>
      </c>
      <c r="F206" s="3">
        <v>9.8000000000000007</v>
      </c>
      <c r="G206" s="3">
        <v>46.9</v>
      </c>
      <c r="H206" s="3">
        <v>0.02</v>
      </c>
      <c r="I206" s="3">
        <v>0.01</v>
      </c>
      <c r="J206" s="3">
        <v>0</v>
      </c>
      <c r="K206" s="3">
        <v>0</v>
      </c>
      <c r="L206" s="3">
        <v>0</v>
      </c>
      <c r="M206" s="3">
        <v>99.8</v>
      </c>
      <c r="N206" s="3">
        <v>18.600000000000001</v>
      </c>
      <c r="O206" s="3">
        <v>4</v>
      </c>
      <c r="P206" s="3">
        <v>2.8</v>
      </c>
      <c r="Q206" s="3">
        <v>13</v>
      </c>
      <c r="R206" s="3">
        <v>0.22</v>
      </c>
      <c r="S206" s="3">
        <v>0.64</v>
      </c>
      <c r="T206" s="3">
        <v>1.2</v>
      </c>
      <c r="U206" s="3">
        <v>2.9</v>
      </c>
    </row>
    <row r="207" spans="1:21">
      <c r="A207" s="3" t="s">
        <v>36</v>
      </c>
      <c r="B207" s="3" t="s">
        <v>96</v>
      </c>
      <c r="C207" s="3">
        <v>12</v>
      </c>
      <c r="D207" s="3">
        <v>1.31</v>
      </c>
      <c r="E207" s="3">
        <v>0.16</v>
      </c>
      <c r="F207" s="3">
        <v>8.26</v>
      </c>
      <c r="G207" s="3">
        <v>39.700000000000003</v>
      </c>
      <c r="H207" s="3">
        <v>0.02</v>
      </c>
      <c r="I207" s="3">
        <v>0.01</v>
      </c>
      <c r="J207" s="3">
        <v>0</v>
      </c>
      <c r="K207" s="3">
        <v>0</v>
      </c>
      <c r="L207" s="3">
        <v>0</v>
      </c>
      <c r="M207" s="3">
        <v>55</v>
      </c>
      <c r="N207" s="3">
        <v>18</v>
      </c>
      <c r="O207" s="3">
        <v>3</v>
      </c>
      <c r="P207" s="3">
        <v>5</v>
      </c>
      <c r="Q207" s="3">
        <v>13</v>
      </c>
      <c r="R207" s="3">
        <v>0.3</v>
      </c>
      <c r="S207" s="3">
        <v>0</v>
      </c>
      <c r="T207" s="3">
        <v>0</v>
      </c>
      <c r="U207" s="3">
        <v>0</v>
      </c>
    </row>
    <row r="208" spans="1:21" ht="18" customHeight="1">
      <c r="A208" s="3"/>
      <c r="B208" s="2" t="s">
        <v>53</v>
      </c>
      <c r="C208" s="2">
        <f t="shared" ref="C208:U208" si="27">SUM(C204:C207)</f>
        <v>418</v>
      </c>
      <c r="D208" s="2">
        <f t="shared" si="27"/>
        <v>11.11</v>
      </c>
      <c r="E208" s="2">
        <f t="shared" si="27"/>
        <v>9.5599999999999987</v>
      </c>
      <c r="F208" s="2">
        <f t="shared" si="27"/>
        <v>62.660000000000004</v>
      </c>
      <c r="G208" s="2">
        <f t="shared" si="27"/>
        <v>382</v>
      </c>
      <c r="H208" s="2">
        <f t="shared" si="27"/>
        <v>0.18</v>
      </c>
      <c r="I208" s="2">
        <f t="shared" si="27"/>
        <v>0.21000000000000002</v>
      </c>
      <c r="J208" s="2">
        <f t="shared" si="27"/>
        <v>41.34</v>
      </c>
      <c r="K208" s="2">
        <f t="shared" si="27"/>
        <v>0.13</v>
      </c>
      <c r="L208" s="2">
        <f t="shared" si="27"/>
        <v>1.59</v>
      </c>
      <c r="M208" s="2">
        <f t="shared" si="27"/>
        <v>498.04</v>
      </c>
      <c r="N208" s="2">
        <f t="shared" si="27"/>
        <v>290.35000000000002</v>
      </c>
      <c r="O208" s="2">
        <f t="shared" si="27"/>
        <v>218.87</v>
      </c>
      <c r="P208" s="2">
        <f t="shared" si="27"/>
        <v>51.1</v>
      </c>
      <c r="Q208" s="2">
        <f t="shared" si="27"/>
        <v>239.98999999999998</v>
      </c>
      <c r="R208" s="2">
        <f t="shared" si="27"/>
        <v>3.4</v>
      </c>
      <c r="S208" s="2">
        <f t="shared" si="27"/>
        <v>50.199999999999996</v>
      </c>
      <c r="T208" s="2">
        <f t="shared" si="27"/>
        <v>34.280000000000008</v>
      </c>
      <c r="U208" s="2">
        <f t="shared" si="27"/>
        <v>25.009999999999998</v>
      </c>
    </row>
    <row r="209" spans="1:21">
      <c r="A209" s="3"/>
      <c r="B209" s="5" t="s">
        <v>54</v>
      </c>
      <c r="C209" s="5">
        <f t="shared" ref="C209:U209" si="28">C191+C194+C202+C208</f>
        <v>1588</v>
      </c>
      <c r="D209" s="5">
        <f t="shared" si="28"/>
        <v>82.29</v>
      </c>
      <c r="E209" s="5">
        <f t="shared" si="28"/>
        <v>44.92</v>
      </c>
      <c r="F209" s="5">
        <f t="shared" si="28"/>
        <v>188.12</v>
      </c>
      <c r="G209" s="5">
        <f t="shared" si="28"/>
        <v>1469.5</v>
      </c>
      <c r="H209" s="5">
        <f t="shared" si="28"/>
        <v>0.56000000000000005</v>
      </c>
      <c r="I209" s="5">
        <f t="shared" si="28"/>
        <v>1.04</v>
      </c>
      <c r="J209" s="5">
        <f t="shared" si="28"/>
        <v>492.65999999999997</v>
      </c>
      <c r="K209" s="5">
        <f t="shared" si="28"/>
        <v>0.34</v>
      </c>
      <c r="L209" s="5">
        <f t="shared" si="28"/>
        <v>19.36</v>
      </c>
      <c r="M209" s="5">
        <f t="shared" si="28"/>
        <v>1479.6599999999999</v>
      </c>
      <c r="N209" s="5">
        <f t="shared" si="28"/>
        <v>1598.6799999999998</v>
      </c>
      <c r="O209" s="5">
        <f t="shared" si="28"/>
        <v>947.81000000000006</v>
      </c>
      <c r="P209" s="5">
        <f t="shared" si="28"/>
        <v>256.77</v>
      </c>
      <c r="Q209" s="5">
        <f t="shared" si="28"/>
        <v>1068.94</v>
      </c>
      <c r="R209" s="5">
        <f t="shared" si="28"/>
        <v>8.9500000000000011</v>
      </c>
      <c r="S209" s="5">
        <f t="shared" si="28"/>
        <v>153.94999999999999</v>
      </c>
      <c r="T209" s="5">
        <f t="shared" si="28"/>
        <v>112.06</v>
      </c>
      <c r="U209" s="5">
        <f t="shared" si="28"/>
        <v>312.57</v>
      </c>
    </row>
    <row r="211" spans="1:21" ht="15.75">
      <c r="A211" s="34" t="s">
        <v>178</v>
      </c>
      <c r="B211" s="34"/>
      <c r="C211" s="34"/>
      <c r="D211" s="34"/>
      <c r="E211" s="34"/>
      <c r="F211" s="34"/>
      <c r="G211" s="34"/>
      <c r="H211" s="34"/>
      <c r="I211" s="34"/>
      <c r="J211" s="34"/>
      <c r="K211" s="34"/>
      <c r="L211" s="34"/>
      <c r="M211" s="34"/>
      <c r="N211" s="34"/>
      <c r="O211" s="34"/>
      <c r="P211" s="34"/>
      <c r="Q211" s="34"/>
      <c r="R211" s="34"/>
      <c r="S211" s="34"/>
      <c r="T211" s="34"/>
      <c r="U211" s="34"/>
    </row>
    <row r="212" spans="1:21">
      <c r="A212" s="7" t="s">
        <v>0</v>
      </c>
      <c r="B212" s="7" t="s">
        <v>1</v>
      </c>
      <c r="C212" s="7" t="s">
        <v>2</v>
      </c>
      <c r="D212" s="7" t="s">
        <v>3</v>
      </c>
      <c r="E212" s="7" t="s">
        <v>4</v>
      </c>
      <c r="F212" s="7" t="s">
        <v>5</v>
      </c>
      <c r="G212" s="7" t="s">
        <v>6</v>
      </c>
      <c r="H212" s="7" t="s">
        <v>7</v>
      </c>
      <c r="I212" s="7" t="s">
        <v>8</v>
      </c>
      <c r="J212" s="7" t="s">
        <v>9</v>
      </c>
      <c r="K212" s="7" t="s">
        <v>10</v>
      </c>
      <c r="L212" s="7" t="s">
        <v>11</v>
      </c>
      <c r="M212" s="7" t="s">
        <v>12</v>
      </c>
      <c r="N212" s="7" t="s">
        <v>13</v>
      </c>
      <c r="O212" s="7" t="s">
        <v>14</v>
      </c>
      <c r="P212" s="7" t="s">
        <v>15</v>
      </c>
      <c r="Q212" s="7" t="s">
        <v>16</v>
      </c>
      <c r="R212" s="7" t="s">
        <v>17</v>
      </c>
      <c r="S212" s="7" t="s">
        <v>18</v>
      </c>
      <c r="T212" s="7" t="s">
        <v>19</v>
      </c>
      <c r="U212" s="7" t="s">
        <v>20</v>
      </c>
    </row>
    <row r="213" spans="1:21">
      <c r="A213" s="7"/>
      <c r="B213" s="7"/>
      <c r="C213" s="7" t="s">
        <v>21</v>
      </c>
      <c r="D213" s="7" t="s">
        <v>21</v>
      </c>
      <c r="E213" s="7" t="s">
        <v>21</v>
      </c>
      <c r="F213" s="7" t="s">
        <v>21</v>
      </c>
      <c r="G213" s="7" t="s">
        <v>22</v>
      </c>
      <c r="H213" s="7" t="s">
        <v>23</v>
      </c>
      <c r="I213" s="7" t="s">
        <v>23</v>
      </c>
      <c r="J213" s="7" t="s">
        <v>24</v>
      </c>
      <c r="K213" s="7" t="s">
        <v>25</v>
      </c>
      <c r="L213" s="7" t="s">
        <v>23</v>
      </c>
      <c r="M213" s="7" t="s">
        <v>23</v>
      </c>
      <c r="N213" s="7" t="s">
        <v>23</v>
      </c>
      <c r="O213" s="7" t="s">
        <v>23</v>
      </c>
      <c r="P213" s="7" t="s">
        <v>23</v>
      </c>
      <c r="Q213" s="7" t="s">
        <v>23</v>
      </c>
      <c r="R213" s="7" t="s">
        <v>23</v>
      </c>
      <c r="S213" s="7" t="s">
        <v>25</v>
      </c>
      <c r="T213" s="7" t="s">
        <v>25</v>
      </c>
      <c r="U213" s="7" t="s">
        <v>25</v>
      </c>
    </row>
    <row r="214" spans="1:21">
      <c r="A214" s="3"/>
      <c r="B214" s="4" t="s">
        <v>119</v>
      </c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</row>
    <row r="215" spans="1:21">
      <c r="A215" s="3"/>
      <c r="B215" s="2" t="s">
        <v>27</v>
      </c>
      <c r="C215" s="6" t="s">
        <v>133</v>
      </c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</row>
    <row r="216" spans="1:21">
      <c r="A216" s="3" t="s">
        <v>28</v>
      </c>
      <c r="B216" s="3" t="s">
        <v>29</v>
      </c>
      <c r="C216" s="3">
        <v>10</v>
      </c>
      <c r="D216" s="3">
        <v>0.1</v>
      </c>
      <c r="E216" s="3">
        <v>7.3</v>
      </c>
      <c r="F216" s="3">
        <v>0.1</v>
      </c>
      <c r="G216" s="3">
        <v>66.099999999999994</v>
      </c>
      <c r="H216" s="3">
        <v>0</v>
      </c>
      <c r="I216" s="3">
        <v>0.01</v>
      </c>
      <c r="J216" s="3">
        <v>45</v>
      </c>
      <c r="K216" s="3">
        <v>0.13</v>
      </c>
      <c r="L216" s="3">
        <v>0</v>
      </c>
      <c r="M216" s="3">
        <v>1.5</v>
      </c>
      <c r="N216" s="3">
        <v>3</v>
      </c>
      <c r="O216" s="3">
        <v>2.4</v>
      </c>
      <c r="P216" s="3">
        <v>0</v>
      </c>
      <c r="Q216" s="3">
        <v>3</v>
      </c>
      <c r="R216" s="3">
        <v>0.02</v>
      </c>
      <c r="S216" s="3">
        <v>0</v>
      </c>
      <c r="T216" s="3">
        <v>0.1</v>
      </c>
      <c r="U216" s="3">
        <v>0.28000000000000003</v>
      </c>
    </row>
    <row r="217" spans="1:21">
      <c r="A217" s="3" t="s">
        <v>88</v>
      </c>
      <c r="B217" s="3" t="s">
        <v>89</v>
      </c>
      <c r="C217" s="3">
        <v>200</v>
      </c>
      <c r="D217" s="3">
        <v>5.5</v>
      </c>
      <c r="E217" s="3">
        <v>4.5</v>
      </c>
      <c r="F217" s="3">
        <v>17.899999999999999</v>
      </c>
      <c r="G217" s="3">
        <v>134.19999999999999</v>
      </c>
      <c r="H217" s="3">
        <v>0.06</v>
      </c>
      <c r="I217" s="3">
        <v>0.18</v>
      </c>
      <c r="J217" s="3">
        <v>23.88</v>
      </c>
      <c r="K217" s="3">
        <v>0.03</v>
      </c>
      <c r="L217" s="3">
        <v>0.73</v>
      </c>
      <c r="M217" s="3">
        <v>112.64</v>
      </c>
      <c r="N217" s="3">
        <v>186.54</v>
      </c>
      <c r="O217" s="3">
        <v>170.09</v>
      </c>
      <c r="P217" s="3">
        <v>19.32</v>
      </c>
      <c r="Q217" s="3">
        <v>122.38</v>
      </c>
      <c r="R217" s="3">
        <v>0.36</v>
      </c>
      <c r="S217" s="3">
        <v>20.84</v>
      </c>
      <c r="T217" s="3">
        <v>2.48</v>
      </c>
      <c r="U217" s="3">
        <v>31.74</v>
      </c>
    </row>
    <row r="218" spans="1:21">
      <c r="A218" s="3" t="s">
        <v>83</v>
      </c>
      <c r="B218" s="3" t="s">
        <v>84</v>
      </c>
      <c r="C218" s="3">
        <v>180</v>
      </c>
      <c r="D218" s="3">
        <v>2.9</v>
      </c>
      <c r="E218" s="3">
        <v>2.2000000000000002</v>
      </c>
      <c r="F218" s="3">
        <v>9.8000000000000007</v>
      </c>
      <c r="G218" s="3">
        <v>70.7</v>
      </c>
      <c r="H218" s="3">
        <v>0.03</v>
      </c>
      <c r="I218" s="3">
        <v>0.11</v>
      </c>
      <c r="J218" s="3">
        <v>11.91</v>
      </c>
      <c r="K218" s="3">
        <v>0</v>
      </c>
      <c r="L218" s="3">
        <v>0.47</v>
      </c>
      <c r="M218" s="3">
        <v>34.43</v>
      </c>
      <c r="N218" s="3">
        <v>131.76</v>
      </c>
      <c r="O218" s="3">
        <v>130.44</v>
      </c>
      <c r="P218" s="3">
        <v>17.62</v>
      </c>
      <c r="Q218" s="3">
        <v>80.73</v>
      </c>
      <c r="R218" s="3">
        <v>0.44</v>
      </c>
      <c r="S218" s="3">
        <v>8.1</v>
      </c>
      <c r="T218" s="3">
        <v>1.58</v>
      </c>
      <c r="U218" s="3">
        <v>18</v>
      </c>
    </row>
    <row r="219" spans="1:21">
      <c r="A219" s="3" t="s">
        <v>36</v>
      </c>
      <c r="B219" s="3" t="s">
        <v>37</v>
      </c>
      <c r="C219" s="3">
        <v>20</v>
      </c>
      <c r="D219" s="3">
        <v>1.6</v>
      </c>
      <c r="E219" s="3">
        <v>0.2</v>
      </c>
      <c r="F219" s="3">
        <v>9.8000000000000007</v>
      </c>
      <c r="G219" s="3">
        <v>47.5</v>
      </c>
      <c r="H219" s="3">
        <v>0.03</v>
      </c>
      <c r="I219" s="3">
        <v>0.01</v>
      </c>
      <c r="J219" s="3">
        <v>0</v>
      </c>
      <c r="K219" s="3">
        <v>0</v>
      </c>
      <c r="L219" s="3">
        <v>0</v>
      </c>
      <c r="M219" s="3">
        <v>88.6</v>
      </c>
      <c r="N219" s="3">
        <v>27.2</v>
      </c>
      <c r="O219" s="3">
        <v>4.5999999999999996</v>
      </c>
      <c r="P219" s="3">
        <v>6.8</v>
      </c>
      <c r="Q219" s="3">
        <v>17.8</v>
      </c>
      <c r="R219" s="3">
        <v>0.4</v>
      </c>
      <c r="S219" s="3">
        <v>0.64</v>
      </c>
      <c r="T219" s="3">
        <v>1.2</v>
      </c>
      <c r="U219" s="3">
        <v>2.9</v>
      </c>
    </row>
    <row r="220" spans="1:21">
      <c r="A220" s="3"/>
      <c r="B220" s="2" t="s">
        <v>38</v>
      </c>
      <c r="C220" s="2">
        <v>410</v>
      </c>
      <c r="D220" s="2">
        <v>10.1</v>
      </c>
      <c r="E220" s="2">
        <v>14.2</v>
      </c>
      <c r="F220" s="2">
        <v>37.6</v>
      </c>
      <c r="G220" s="2">
        <v>318.5</v>
      </c>
      <c r="H220" s="2">
        <v>0.12</v>
      </c>
      <c r="I220" s="2">
        <v>0.31</v>
      </c>
      <c r="J220" s="2">
        <v>80.790000000000006</v>
      </c>
      <c r="K220" s="2">
        <v>0.16</v>
      </c>
      <c r="L220" s="2">
        <v>1.2</v>
      </c>
      <c r="M220" s="2">
        <v>237.17</v>
      </c>
      <c r="N220" s="2">
        <v>348.5</v>
      </c>
      <c r="O220" s="2">
        <v>307.52999999999997</v>
      </c>
      <c r="P220" s="2">
        <v>43.74</v>
      </c>
      <c r="Q220" s="2">
        <v>223.91</v>
      </c>
      <c r="R220" s="2">
        <v>1.22</v>
      </c>
      <c r="S220" s="2">
        <v>29.58</v>
      </c>
      <c r="T220" s="2">
        <v>5.36</v>
      </c>
      <c r="U220" s="2">
        <v>52.92</v>
      </c>
    </row>
    <row r="221" spans="1:21">
      <c r="A221" s="3"/>
      <c r="B221" s="2" t="s">
        <v>39</v>
      </c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</row>
    <row r="222" spans="1:21">
      <c r="A222" s="3" t="s">
        <v>36</v>
      </c>
      <c r="B222" s="3" t="s">
        <v>137</v>
      </c>
      <c r="C222" s="3">
        <v>150</v>
      </c>
      <c r="D222" s="3">
        <v>4.4000000000000004</v>
      </c>
      <c r="E222" s="3">
        <v>3.8</v>
      </c>
      <c r="F222" s="3">
        <v>6.3</v>
      </c>
      <c r="G222" s="3">
        <v>76.400000000000006</v>
      </c>
      <c r="H222" s="3">
        <v>0.03</v>
      </c>
      <c r="I222" s="3">
        <v>0.2</v>
      </c>
      <c r="J222" s="3">
        <v>33</v>
      </c>
      <c r="K222" s="3">
        <v>0</v>
      </c>
      <c r="L222" s="3">
        <v>0.45</v>
      </c>
      <c r="M222" s="3">
        <v>75</v>
      </c>
      <c r="N222" s="3">
        <v>219</v>
      </c>
      <c r="O222" s="3">
        <v>186</v>
      </c>
      <c r="P222" s="3">
        <v>21</v>
      </c>
      <c r="Q222" s="3">
        <v>138</v>
      </c>
      <c r="R222" s="3">
        <v>0.15</v>
      </c>
      <c r="S222" s="3">
        <v>13.5</v>
      </c>
      <c r="T222" s="3">
        <v>1.5</v>
      </c>
      <c r="U222" s="3">
        <v>30</v>
      </c>
    </row>
    <row r="223" spans="1:21">
      <c r="A223" s="3"/>
      <c r="B223" s="2" t="s">
        <v>41</v>
      </c>
      <c r="C223" s="2">
        <f>C222</f>
        <v>150</v>
      </c>
      <c r="D223" s="2">
        <f t="shared" ref="D223:U223" si="29">D222</f>
        <v>4.4000000000000004</v>
      </c>
      <c r="E223" s="2">
        <f t="shared" si="29"/>
        <v>3.8</v>
      </c>
      <c r="F223" s="2">
        <f t="shared" si="29"/>
        <v>6.3</v>
      </c>
      <c r="G223" s="2">
        <f t="shared" si="29"/>
        <v>76.400000000000006</v>
      </c>
      <c r="H223" s="2">
        <f t="shared" si="29"/>
        <v>0.03</v>
      </c>
      <c r="I223" s="2">
        <f t="shared" si="29"/>
        <v>0.2</v>
      </c>
      <c r="J223" s="2">
        <f t="shared" si="29"/>
        <v>33</v>
      </c>
      <c r="K223" s="2">
        <f t="shared" si="29"/>
        <v>0</v>
      </c>
      <c r="L223" s="2">
        <f t="shared" si="29"/>
        <v>0.45</v>
      </c>
      <c r="M223" s="2">
        <f t="shared" si="29"/>
        <v>75</v>
      </c>
      <c r="N223" s="2">
        <f t="shared" si="29"/>
        <v>219</v>
      </c>
      <c r="O223" s="2">
        <f t="shared" si="29"/>
        <v>186</v>
      </c>
      <c r="P223" s="2">
        <f t="shared" si="29"/>
        <v>21</v>
      </c>
      <c r="Q223" s="2">
        <f t="shared" si="29"/>
        <v>138</v>
      </c>
      <c r="R223" s="2">
        <f t="shared" si="29"/>
        <v>0.15</v>
      </c>
      <c r="S223" s="2">
        <f t="shared" si="29"/>
        <v>13.5</v>
      </c>
      <c r="T223" s="2">
        <f t="shared" si="29"/>
        <v>1.5</v>
      </c>
      <c r="U223" s="2">
        <f t="shared" si="29"/>
        <v>30</v>
      </c>
    </row>
    <row r="224" spans="1:21">
      <c r="A224" s="3"/>
      <c r="B224" s="2" t="s">
        <v>42</v>
      </c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</row>
    <row r="225" spans="1:21" ht="30">
      <c r="A225" s="3" t="s">
        <v>162</v>
      </c>
      <c r="B225" s="17" t="s">
        <v>163</v>
      </c>
      <c r="C225" s="3">
        <v>50</v>
      </c>
      <c r="D225" s="3">
        <v>0.67</v>
      </c>
      <c r="E225" s="3">
        <v>2.2400000000000002</v>
      </c>
      <c r="F225" s="3">
        <v>3.8</v>
      </c>
      <c r="G225" s="3">
        <v>38.1</v>
      </c>
      <c r="H225" s="3">
        <v>0.01</v>
      </c>
      <c r="I225" s="3">
        <v>0.02</v>
      </c>
      <c r="J225" s="3">
        <v>0.56999999999999995</v>
      </c>
      <c r="K225" s="3">
        <v>0</v>
      </c>
      <c r="L225" s="3">
        <v>2</v>
      </c>
      <c r="M225" s="3">
        <v>66</v>
      </c>
      <c r="N225" s="3">
        <v>114</v>
      </c>
      <c r="O225" s="3">
        <v>16</v>
      </c>
      <c r="P225" s="3">
        <v>9</v>
      </c>
      <c r="Q225" s="3">
        <v>18</v>
      </c>
      <c r="R225" s="3">
        <v>0.6</v>
      </c>
      <c r="S225" s="3">
        <v>10</v>
      </c>
      <c r="T225" s="3">
        <v>0.3</v>
      </c>
      <c r="U225" s="3">
        <v>9.5</v>
      </c>
    </row>
    <row r="226" spans="1:21" ht="16.5" customHeight="1">
      <c r="A226" s="3" t="s">
        <v>61</v>
      </c>
      <c r="B226" s="3" t="s">
        <v>62</v>
      </c>
      <c r="C226" s="3">
        <v>200</v>
      </c>
      <c r="D226" s="3">
        <v>6.7</v>
      </c>
      <c r="E226" s="3">
        <v>4.5999999999999996</v>
      </c>
      <c r="F226" s="3">
        <v>16.3</v>
      </c>
      <c r="G226" s="3">
        <v>133.1</v>
      </c>
      <c r="H226" s="3">
        <v>0.14000000000000001</v>
      </c>
      <c r="I226" s="3">
        <v>0.05</v>
      </c>
      <c r="J226" s="3">
        <v>97.19</v>
      </c>
      <c r="K226" s="3">
        <v>0</v>
      </c>
      <c r="L226" s="3">
        <v>4.7699999999999996</v>
      </c>
      <c r="M226" s="3">
        <v>95.82</v>
      </c>
      <c r="N226" s="3">
        <v>382.43</v>
      </c>
      <c r="O226" s="3">
        <v>26.94</v>
      </c>
      <c r="P226" s="3">
        <v>29</v>
      </c>
      <c r="Q226" s="3">
        <v>80.47</v>
      </c>
      <c r="R226" s="3">
        <v>1.48</v>
      </c>
      <c r="S226" s="3">
        <v>15.96</v>
      </c>
      <c r="T226" s="3">
        <v>2.0099999999999998</v>
      </c>
      <c r="U226" s="3">
        <v>28.88</v>
      </c>
    </row>
    <row r="227" spans="1:21">
      <c r="A227" s="3" t="s">
        <v>79</v>
      </c>
      <c r="B227" s="3" t="s">
        <v>80</v>
      </c>
      <c r="C227" s="3">
        <v>150</v>
      </c>
      <c r="D227" s="3">
        <v>8.1999999999999993</v>
      </c>
      <c r="E227" s="3">
        <v>6.3</v>
      </c>
      <c r="F227" s="3">
        <v>35.9</v>
      </c>
      <c r="G227" s="3">
        <v>233.7</v>
      </c>
      <c r="H227" s="3">
        <v>0.21</v>
      </c>
      <c r="I227" s="3">
        <v>0.12</v>
      </c>
      <c r="J227" s="3">
        <v>19.190000000000001</v>
      </c>
      <c r="K227" s="3">
        <v>0.09</v>
      </c>
      <c r="L227" s="3">
        <v>0</v>
      </c>
      <c r="M227" s="3">
        <v>149.44999999999999</v>
      </c>
      <c r="N227" s="3">
        <v>219.36</v>
      </c>
      <c r="O227" s="3">
        <v>46.62</v>
      </c>
      <c r="P227" s="3">
        <v>120.16</v>
      </c>
      <c r="Q227" s="3">
        <v>180.99</v>
      </c>
      <c r="R227" s="3">
        <v>4.05</v>
      </c>
      <c r="S227" s="3">
        <v>22.28</v>
      </c>
      <c r="T227" s="3">
        <v>3.52</v>
      </c>
      <c r="U227" s="3">
        <v>16.059999999999999</v>
      </c>
    </row>
    <row r="228" spans="1:21">
      <c r="A228" s="17" t="s">
        <v>185</v>
      </c>
      <c r="B228" s="9" t="s">
        <v>186</v>
      </c>
      <c r="C228" s="11" t="s">
        <v>187</v>
      </c>
      <c r="D228" s="3">
        <v>9.3000000000000007</v>
      </c>
      <c r="E228" s="3">
        <v>7.1</v>
      </c>
      <c r="F228" s="3">
        <v>11.8</v>
      </c>
      <c r="G228" s="3">
        <v>148.6</v>
      </c>
      <c r="H228" s="3">
        <v>0</v>
      </c>
      <c r="I228" s="3">
        <v>0</v>
      </c>
      <c r="J228" s="3">
        <v>0.1</v>
      </c>
      <c r="K228" s="3">
        <v>0</v>
      </c>
      <c r="L228" s="3">
        <v>1.4</v>
      </c>
      <c r="M228" s="3">
        <v>0</v>
      </c>
      <c r="N228" s="3">
        <v>0</v>
      </c>
      <c r="O228" s="3">
        <v>14.7</v>
      </c>
      <c r="P228" s="3">
        <v>18.899999999999999</v>
      </c>
      <c r="Q228" s="3">
        <v>97</v>
      </c>
      <c r="R228" s="3">
        <v>1.7</v>
      </c>
      <c r="S228" s="3">
        <v>0</v>
      </c>
      <c r="T228" s="3">
        <v>0</v>
      </c>
      <c r="U228" s="3">
        <v>0</v>
      </c>
    </row>
    <row r="229" spans="1:21">
      <c r="A229" s="3" t="s">
        <v>52</v>
      </c>
      <c r="B229" s="9" t="s">
        <v>134</v>
      </c>
      <c r="C229" s="3">
        <v>180</v>
      </c>
      <c r="D229" s="3">
        <v>0</v>
      </c>
      <c r="E229" s="3">
        <v>0</v>
      </c>
      <c r="F229" s="3">
        <v>11.4</v>
      </c>
      <c r="G229" s="3">
        <v>45.5</v>
      </c>
      <c r="H229" s="3">
        <v>0.03</v>
      </c>
      <c r="I229" s="3">
        <v>0.04</v>
      </c>
      <c r="J229" s="3">
        <v>11.25</v>
      </c>
      <c r="K229" s="3">
        <v>0</v>
      </c>
      <c r="L229" s="3">
        <v>1.9</v>
      </c>
      <c r="M229" s="3">
        <v>0.11</v>
      </c>
      <c r="N229" s="3">
        <v>1.42</v>
      </c>
      <c r="O229" s="3">
        <v>52.5</v>
      </c>
      <c r="P229" s="3">
        <v>0.12</v>
      </c>
      <c r="Q229" s="3">
        <v>0.09</v>
      </c>
      <c r="R229" s="3">
        <v>0.03</v>
      </c>
      <c r="S229" s="3">
        <v>0</v>
      </c>
      <c r="T229" s="3">
        <v>0.01</v>
      </c>
      <c r="U229" s="3">
        <v>0</v>
      </c>
    </row>
    <row r="230" spans="1:21">
      <c r="A230" s="3" t="s">
        <v>36</v>
      </c>
      <c r="B230" s="3" t="s">
        <v>47</v>
      </c>
      <c r="C230" s="3">
        <v>20</v>
      </c>
      <c r="D230" s="3">
        <v>1.3</v>
      </c>
      <c r="E230" s="3">
        <v>0.2</v>
      </c>
      <c r="F230" s="3">
        <v>6.7</v>
      </c>
      <c r="G230" s="3">
        <v>34.200000000000003</v>
      </c>
      <c r="H230" s="3">
        <v>0.04</v>
      </c>
      <c r="I230" s="3">
        <v>0.02</v>
      </c>
      <c r="J230" s="3">
        <v>0</v>
      </c>
      <c r="K230" s="3">
        <v>0</v>
      </c>
      <c r="L230" s="3">
        <v>0</v>
      </c>
      <c r="M230" s="3">
        <v>122</v>
      </c>
      <c r="N230" s="3">
        <v>49</v>
      </c>
      <c r="O230" s="3">
        <v>7</v>
      </c>
      <c r="P230" s="3">
        <v>9.4</v>
      </c>
      <c r="Q230" s="3">
        <v>31.6</v>
      </c>
      <c r="R230" s="3">
        <v>0.78</v>
      </c>
      <c r="S230" s="3">
        <v>0</v>
      </c>
      <c r="T230" s="3">
        <v>6.18</v>
      </c>
      <c r="U230" s="3">
        <v>0</v>
      </c>
    </row>
    <row r="231" spans="1:21">
      <c r="A231" s="3" t="s">
        <v>36</v>
      </c>
      <c r="B231" s="3" t="s">
        <v>46</v>
      </c>
      <c r="C231" s="3">
        <v>20</v>
      </c>
      <c r="D231" s="3">
        <v>1.5</v>
      </c>
      <c r="E231" s="3">
        <v>0.2</v>
      </c>
      <c r="F231" s="3">
        <v>9.8000000000000007</v>
      </c>
      <c r="G231" s="3">
        <v>46.9</v>
      </c>
      <c r="H231" s="3">
        <v>0.02</v>
      </c>
      <c r="I231" s="3">
        <v>0.01</v>
      </c>
      <c r="J231" s="3">
        <v>0</v>
      </c>
      <c r="K231" s="3">
        <v>0</v>
      </c>
      <c r="L231" s="3">
        <v>0</v>
      </c>
      <c r="M231" s="3">
        <v>99.8</v>
      </c>
      <c r="N231" s="3">
        <v>18.600000000000001</v>
      </c>
      <c r="O231" s="3">
        <v>4</v>
      </c>
      <c r="P231" s="3">
        <v>2.8</v>
      </c>
      <c r="Q231" s="3">
        <v>13</v>
      </c>
      <c r="R231" s="3">
        <v>0.22</v>
      </c>
      <c r="S231" s="3">
        <v>0.64</v>
      </c>
      <c r="T231" s="3">
        <v>1.2</v>
      </c>
      <c r="U231" s="3">
        <v>2.9</v>
      </c>
    </row>
    <row r="232" spans="1:21">
      <c r="A232" s="3"/>
      <c r="B232" s="2" t="s">
        <v>48</v>
      </c>
      <c r="C232" s="2">
        <v>700</v>
      </c>
      <c r="D232" s="2">
        <f>SUM(D225:D231)</f>
        <v>27.67</v>
      </c>
      <c r="E232" s="2">
        <f t="shared" ref="E232:U232" si="30">SUM(E225:E231)</f>
        <v>20.64</v>
      </c>
      <c r="F232" s="2">
        <f t="shared" si="30"/>
        <v>95.7</v>
      </c>
      <c r="G232" s="2">
        <f t="shared" si="30"/>
        <v>680.1</v>
      </c>
      <c r="H232" s="2">
        <f t="shared" si="30"/>
        <v>0.45</v>
      </c>
      <c r="I232" s="2">
        <f t="shared" si="30"/>
        <v>0.26</v>
      </c>
      <c r="J232" s="2">
        <f t="shared" si="30"/>
        <v>128.29999999999998</v>
      </c>
      <c r="K232" s="2">
        <f t="shared" si="30"/>
        <v>0.09</v>
      </c>
      <c r="L232" s="2">
        <f t="shared" si="30"/>
        <v>10.07</v>
      </c>
      <c r="M232" s="2">
        <f t="shared" si="30"/>
        <v>533.17999999999995</v>
      </c>
      <c r="N232" s="2">
        <f t="shared" si="30"/>
        <v>784.81</v>
      </c>
      <c r="O232" s="2">
        <f t="shared" si="30"/>
        <v>167.76</v>
      </c>
      <c r="P232" s="2">
        <f t="shared" si="30"/>
        <v>189.38000000000002</v>
      </c>
      <c r="Q232" s="2">
        <f t="shared" si="30"/>
        <v>421.15000000000003</v>
      </c>
      <c r="R232" s="2">
        <f t="shared" si="30"/>
        <v>8.8600000000000012</v>
      </c>
      <c r="S232" s="2">
        <f t="shared" si="30"/>
        <v>48.88</v>
      </c>
      <c r="T232" s="2">
        <f t="shared" si="30"/>
        <v>13.219999999999999</v>
      </c>
      <c r="U232" s="2">
        <f t="shared" si="30"/>
        <v>57.339999999999996</v>
      </c>
    </row>
    <row r="233" spans="1:21">
      <c r="A233" s="3"/>
      <c r="B233" s="2" t="s">
        <v>49</v>
      </c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</row>
    <row r="234" spans="1:21">
      <c r="A234" s="3" t="s">
        <v>67</v>
      </c>
      <c r="B234" s="3" t="s">
        <v>68</v>
      </c>
      <c r="C234" s="9" t="s">
        <v>145</v>
      </c>
      <c r="D234" s="3">
        <v>21</v>
      </c>
      <c r="E234" s="3">
        <v>7</v>
      </c>
      <c r="F234" s="3">
        <v>17.5</v>
      </c>
      <c r="G234" s="3">
        <v>217.3</v>
      </c>
      <c r="H234" s="3">
        <v>0.14000000000000001</v>
      </c>
      <c r="I234" s="3">
        <v>0.11</v>
      </c>
      <c r="J234" s="3">
        <v>259.68</v>
      </c>
      <c r="K234" s="3">
        <v>0</v>
      </c>
      <c r="L234" s="3">
        <v>11.25</v>
      </c>
      <c r="M234" s="3">
        <v>281.38</v>
      </c>
      <c r="N234" s="3">
        <v>738.57</v>
      </c>
      <c r="O234" s="3">
        <v>32.19</v>
      </c>
      <c r="P234" s="3">
        <v>93.35</v>
      </c>
      <c r="Q234" s="3">
        <v>192.51</v>
      </c>
      <c r="R234" s="3">
        <v>2.13</v>
      </c>
      <c r="S234" s="3">
        <v>42.97</v>
      </c>
      <c r="T234" s="3">
        <v>17.04</v>
      </c>
      <c r="U234" s="3">
        <v>156.36000000000001</v>
      </c>
    </row>
    <row r="235" spans="1:21">
      <c r="A235" s="3" t="s">
        <v>36</v>
      </c>
      <c r="B235" s="3" t="s">
        <v>46</v>
      </c>
      <c r="C235" s="3">
        <v>20</v>
      </c>
      <c r="D235" s="3">
        <v>1.5</v>
      </c>
      <c r="E235" s="3">
        <v>0.2</v>
      </c>
      <c r="F235" s="3">
        <v>9.8000000000000007</v>
      </c>
      <c r="G235" s="3">
        <v>46.9</v>
      </c>
      <c r="H235" s="3">
        <v>0.02</v>
      </c>
      <c r="I235" s="3">
        <v>0.01</v>
      </c>
      <c r="J235" s="3">
        <v>0</v>
      </c>
      <c r="K235" s="3">
        <v>0</v>
      </c>
      <c r="L235" s="3">
        <v>0</v>
      </c>
      <c r="M235" s="3">
        <v>99.8</v>
      </c>
      <c r="N235" s="3">
        <v>18.600000000000001</v>
      </c>
      <c r="O235" s="3">
        <v>4</v>
      </c>
      <c r="P235" s="3">
        <v>2.8</v>
      </c>
      <c r="Q235" s="3">
        <v>13</v>
      </c>
      <c r="R235" s="3">
        <v>0.22</v>
      </c>
      <c r="S235" s="3">
        <v>0.64</v>
      </c>
      <c r="T235" s="3">
        <v>1.2</v>
      </c>
      <c r="U235" s="3">
        <v>2.9</v>
      </c>
    </row>
    <row r="236" spans="1:21">
      <c r="A236" s="3" t="s">
        <v>36</v>
      </c>
      <c r="B236" s="3" t="s">
        <v>47</v>
      </c>
      <c r="C236" s="3">
        <v>20</v>
      </c>
      <c r="D236" s="3">
        <v>1.3</v>
      </c>
      <c r="E236" s="3">
        <v>0.2</v>
      </c>
      <c r="F236" s="3">
        <v>6.7</v>
      </c>
      <c r="G236" s="3">
        <v>34.200000000000003</v>
      </c>
      <c r="H236" s="3">
        <v>0.04</v>
      </c>
      <c r="I236" s="3">
        <v>0.02</v>
      </c>
      <c r="J236" s="3">
        <v>0</v>
      </c>
      <c r="K236" s="3">
        <v>0</v>
      </c>
      <c r="L236" s="3">
        <v>0</v>
      </c>
      <c r="M236" s="3">
        <v>122</v>
      </c>
      <c r="N236" s="3">
        <v>49</v>
      </c>
      <c r="O236" s="3">
        <v>7</v>
      </c>
      <c r="P236" s="3">
        <v>9.4</v>
      </c>
      <c r="Q236" s="3">
        <v>31.6</v>
      </c>
      <c r="R236" s="3">
        <v>0.78</v>
      </c>
      <c r="S236" s="3">
        <v>0</v>
      </c>
      <c r="T236" s="3">
        <v>6.18</v>
      </c>
      <c r="U236" s="3">
        <v>0</v>
      </c>
    </row>
    <row r="237" spans="1:21">
      <c r="A237" s="9" t="s">
        <v>180</v>
      </c>
      <c r="B237" s="9" t="s">
        <v>179</v>
      </c>
      <c r="C237" s="3">
        <v>180</v>
      </c>
      <c r="D237" s="3">
        <v>0.1</v>
      </c>
      <c r="E237" s="3">
        <v>0.1</v>
      </c>
      <c r="F237" s="3">
        <v>10.199999999999999</v>
      </c>
      <c r="G237" s="3">
        <v>42.8</v>
      </c>
      <c r="H237" s="3">
        <v>0</v>
      </c>
      <c r="I237" s="3">
        <v>0</v>
      </c>
      <c r="J237" s="3">
        <v>0</v>
      </c>
      <c r="K237" s="3">
        <v>0</v>
      </c>
      <c r="L237" s="3">
        <v>0.9</v>
      </c>
      <c r="M237" s="3">
        <v>0</v>
      </c>
      <c r="N237" s="3">
        <v>0</v>
      </c>
      <c r="O237" s="3">
        <v>10.8</v>
      </c>
      <c r="P237" s="3">
        <v>3.2</v>
      </c>
      <c r="Q237" s="3">
        <v>2.2999999999999998</v>
      </c>
      <c r="R237" s="3">
        <v>0.5</v>
      </c>
      <c r="S237" s="3">
        <v>0</v>
      </c>
      <c r="T237" s="3">
        <v>0</v>
      </c>
      <c r="U237" s="3">
        <v>0</v>
      </c>
    </row>
    <row r="238" spans="1:21" ht="17.25" customHeight="1">
      <c r="A238" s="3"/>
      <c r="B238" s="2" t="s">
        <v>53</v>
      </c>
      <c r="C238" s="2">
        <v>420</v>
      </c>
      <c r="D238" s="2">
        <f>SUM(D234:D237)</f>
        <v>23.900000000000002</v>
      </c>
      <c r="E238" s="2">
        <f t="shared" ref="E238:U238" si="31">SUM(E234:E237)</f>
        <v>7.5</v>
      </c>
      <c r="F238" s="2">
        <f t="shared" si="31"/>
        <v>44.2</v>
      </c>
      <c r="G238" s="2">
        <f t="shared" si="31"/>
        <v>341.2</v>
      </c>
      <c r="H238" s="2">
        <f t="shared" si="31"/>
        <v>0.2</v>
      </c>
      <c r="I238" s="2">
        <f t="shared" si="31"/>
        <v>0.13999999999999999</v>
      </c>
      <c r="J238" s="2">
        <f t="shared" si="31"/>
        <v>259.68</v>
      </c>
      <c r="K238" s="2">
        <f t="shared" si="31"/>
        <v>0</v>
      </c>
      <c r="L238" s="2">
        <f t="shared" si="31"/>
        <v>12.15</v>
      </c>
      <c r="M238" s="2">
        <f t="shared" si="31"/>
        <v>503.18</v>
      </c>
      <c r="N238" s="2">
        <f t="shared" si="31"/>
        <v>806.17000000000007</v>
      </c>
      <c r="O238" s="2">
        <f t="shared" si="31"/>
        <v>53.989999999999995</v>
      </c>
      <c r="P238" s="2">
        <f t="shared" si="31"/>
        <v>108.75</v>
      </c>
      <c r="Q238" s="2">
        <f t="shared" si="31"/>
        <v>239.41</v>
      </c>
      <c r="R238" s="2">
        <f t="shared" si="31"/>
        <v>3.63</v>
      </c>
      <c r="S238" s="2">
        <f t="shared" si="31"/>
        <v>43.61</v>
      </c>
      <c r="T238" s="2">
        <f t="shared" si="31"/>
        <v>24.419999999999998</v>
      </c>
      <c r="U238" s="2">
        <f t="shared" si="31"/>
        <v>159.26000000000002</v>
      </c>
    </row>
    <row r="239" spans="1:21">
      <c r="A239" s="3"/>
      <c r="B239" s="5" t="s">
        <v>54</v>
      </c>
      <c r="C239" s="5">
        <f t="shared" ref="C239:U239" si="32">C220+C223+C232+C238</f>
        <v>1680</v>
      </c>
      <c r="D239" s="5">
        <f t="shared" si="32"/>
        <v>66.070000000000007</v>
      </c>
      <c r="E239" s="5">
        <f t="shared" si="32"/>
        <v>46.14</v>
      </c>
      <c r="F239" s="5">
        <f t="shared" si="32"/>
        <v>183.8</v>
      </c>
      <c r="G239" s="5">
        <f t="shared" si="32"/>
        <v>1416.2</v>
      </c>
      <c r="H239" s="5">
        <f t="shared" si="32"/>
        <v>0.8</v>
      </c>
      <c r="I239" s="5">
        <f t="shared" si="32"/>
        <v>0.91</v>
      </c>
      <c r="J239" s="5">
        <f t="shared" si="32"/>
        <v>501.77</v>
      </c>
      <c r="K239" s="5">
        <f t="shared" si="32"/>
        <v>0.25</v>
      </c>
      <c r="L239" s="5">
        <f t="shared" si="32"/>
        <v>23.87</v>
      </c>
      <c r="M239" s="5">
        <f t="shared" si="32"/>
        <v>1348.53</v>
      </c>
      <c r="N239" s="5">
        <f t="shared" si="32"/>
        <v>2158.48</v>
      </c>
      <c r="O239" s="5">
        <f t="shared" si="32"/>
        <v>715.28</v>
      </c>
      <c r="P239" s="5">
        <f t="shared" si="32"/>
        <v>362.87</v>
      </c>
      <c r="Q239" s="5">
        <f t="shared" si="32"/>
        <v>1022.4699999999999</v>
      </c>
      <c r="R239" s="5">
        <f t="shared" si="32"/>
        <v>13.86</v>
      </c>
      <c r="S239" s="5">
        <f t="shared" si="32"/>
        <v>135.57</v>
      </c>
      <c r="T239" s="5">
        <f t="shared" si="32"/>
        <v>44.5</v>
      </c>
      <c r="U239" s="5">
        <f t="shared" si="32"/>
        <v>299.52</v>
      </c>
    </row>
    <row r="241" spans="1:21" ht="15.75">
      <c r="A241" s="33" t="s">
        <v>171</v>
      </c>
      <c r="B241" s="33"/>
      <c r="C241" s="33"/>
      <c r="D241" s="33"/>
      <c r="E241" s="33"/>
      <c r="F241" s="33"/>
      <c r="G241" s="33"/>
      <c r="H241" s="33"/>
      <c r="I241" s="33"/>
      <c r="J241" s="33"/>
      <c r="K241" s="33"/>
      <c r="L241" s="33"/>
      <c r="M241" s="33"/>
      <c r="N241" s="33"/>
      <c r="O241" s="33"/>
      <c r="P241" s="33"/>
      <c r="Q241" s="33"/>
      <c r="R241" s="33"/>
      <c r="S241" s="33"/>
      <c r="T241" s="33"/>
      <c r="U241" s="33"/>
    </row>
    <row r="242" spans="1:21">
      <c r="A242" s="7" t="s">
        <v>0</v>
      </c>
      <c r="B242" s="7" t="s">
        <v>1</v>
      </c>
      <c r="C242" s="7" t="s">
        <v>2</v>
      </c>
      <c r="D242" s="7" t="s">
        <v>3</v>
      </c>
      <c r="E242" s="7" t="s">
        <v>4</v>
      </c>
      <c r="F242" s="7" t="s">
        <v>5</v>
      </c>
      <c r="G242" s="7" t="s">
        <v>6</v>
      </c>
      <c r="H242" s="7" t="s">
        <v>7</v>
      </c>
      <c r="I242" s="7" t="s">
        <v>8</v>
      </c>
      <c r="J242" s="7" t="s">
        <v>9</v>
      </c>
      <c r="K242" s="7" t="s">
        <v>10</v>
      </c>
      <c r="L242" s="7" t="s">
        <v>11</v>
      </c>
      <c r="M242" s="7" t="s">
        <v>12</v>
      </c>
      <c r="N242" s="7" t="s">
        <v>13</v>
      </c>
      <c r="O242" s="7" t="s">
        <v>14</v>
      </c>
      <c r="P242" s="7" t="s">
        <v>15</v>
      </c>
      <c r="Q242" s="7" t="s">
        <v>16</v>
      </c>
      <c r="R242" s="7" t="s">
        <v>17</v>
      </c>
      <c r="S242" s="7" t="s">
        <v>18</v>
      </c>
      <c r="T242" s="7" t="s">
        <v>19</v>
      </c>
      <c r="U242" s="7" t="s">
        <v>20</v>
      </c>
    </row>
    <row r="243" spans="1:21">
      <c r="A243" s="7"/>
      <c r="B243" s="7"/>
      <c r="C243" s="7" t="s">
        <v>21</v>
      </c>
      <c r="D243" s="7" t="s">
        <v>21</v>
      </c>
      <c r="E243" s="7" t="s">
        <v>21</v>
      </c>
      <c r="F243" s="7" t="s">
        <v>21</v>
      </c>
      <c r="G243" s="7" t="s">
        <v>22</v>
      </c>
      <c r="H243" s="7" t="s">
        <v>23</v>
      </c>
      <c r="I243" s="7" t="s">
        <v>23</v>
      </c>
      <c r="J243" s="7" t="s">
        <v>24</v>
      </c>
      <c r="K243" s="7" t="s">
        <v>25</v>
      </c>
      <c r="L243" s="7" t="s">
        <v>23</v>
      </c>
      <c r="M243" s="7" t="s">
        <v>23</v>
      </c>
      <c r="N243" s="7" t="s">
        <v>23</v>
      </c>
      <c r="O243" s="7" t="s">
        <v>23</v>
      </c>
      <c r="P243" s="7" t="s">
        <v>23</v>
      </c>
      <c r="Q243" s="7" t="s">
        <v>23</v>
      </c>
      <c r="R243" s="7" t="s">
        <v>23</v>
      </c>
      <c r="S243" s="7" t="s">
        <v>25</v>
      </c>
      <c r="T243" s="7" t="s">
        <v>25</v>
      </c>
      <c r="U243" s="7" t="s">
        <v>25</v>
      </c>
    </row>
    <row r="244" spans="1:21">
      <c r="A244" s="3"/>
      <c r="B244" s="4" t="s">
        <v>122</v>
      </c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</row>
    <row r="245" spans="1:21">
      <c r="A245" s="3"/>
      <c r="B245" s="2" t="s">
        <v>27</v>
      </c>
      <c r="C245" s="6" t="s">
        <v>133</v>
      </c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</row>
    <row r="246" spans="1:21">
      <c r="A246" s="3" t="s">
        <v>56</v>
      </c>
      <c r="B246" s="3" t="s">
        <v>57</v>
      </c>
      <c r="C246" s="3">
        <v>10</v>
      </c>
      <c r="D246" s="3">
        <v>2.2999999999999998</v>
      </c>
      <c r="E246" s="3">
        <v>3</v>
      </c>
      <c r="F246" s="3">
        <v>0</v>
      </c>
      <c r="G246" s="3">
        <v>35.799999999999997</v>
      </c>
      <c r="H246" s="3">
        <v>0</v>
      </c>
      <c r="I246" s="3">
        <v>0.03</v>
      </c>
      <c r="J246" s="3">
        <v>26</v>
      </c>
      <c r="K246" s="3">
        <v>0.1</v>
      </c>
      <c r="L246" s="3">
        <v>7.0000000000000007E-2</v>
      </c>
      <c r="M246" s="3">
        <v>81</v>
      </c>
      <c r="N246" s="3">
        <v>8.8000000000000007</v>
      </c>
      <c r="O246" s="3">
        <v>88</v>
      </c>
      <c r="P246" s="3">
        <v>3.5</v>
      </c>
      <c r="Q246" s="3">
        <v>50</v>
      </c>
      <c r="R246" s="3">
        <v>0.1</v>
      </c>
      <c r="S246" s="3">
        <v>0</v>
      </c>
      <c r="T246" s="3">
        <v>1.45</v>
      </c>
      <c r="U246" s="3">
        <v>0</v>
      </c>
    </row>
    <row r="247" spans="1:21">
      <c r="A247" s="3" t="s">
        <v>126</v>
      </c>
      <c r="B247" s="3" t="s">
        <v>127</v>
      </c>
      <c r="C247" s="3">
        <v>200</v>
      </c>
      <c r="D247" s="3">
        <v>4.9000000000000004</v>
      </c>
      <c r="E247" s="3">
        <v>4.5</v>
      </c>
      <c r="F247" s="3">
        <v>18.399999999999999</v>
      </c>
      <c r="G247" s="3">
        <v>133.5</v>
      </c>
      <c r="H247" s="3">
        <v>0.05</v>
      </c>
      <c r="I247" s="3">
        <v>0.18</v>
      </c>
      <c r="J247" s="3">
        <v>23.88</v>
      </c>
      <c r="K247" s="3">
        <v>0.03</v>
      </c>
      <c r="L247" s="3">
        <v>0.73</v>
      </c>
      <c r="M247" s="3">
        <v>113.74</v>
      </c>
      <c r="N247" s="3">
        <v>183.48</v>
      </c>
      <c r="O247" s="3">
        <v>168.54</v>
      </c>
      <c r="P247" s="3">
        <v>24.05</v>
      </c>
      <c r="Q247" s="3">
        <v>131.15</v>
      </c>
      <c r="R247" s="3">
        <v>0.27</v>
      </c>
      <c r="S247" s="3">
        <v>20.82</v>
      </c>
      <c r="T247" s="3">
        <v>4.6100000000000003</v>
      </c>
      <c r="U247" s="3">
        <v>36.06</v>
      </c>
    </row>
    <row r="248" spans="1:21">
      <c r="A248" s="3" t="s">
        <v>90</v>
      </c>
      <c r="B248" s="3" t="s">
        <v>91</v>
      </c>
      <c r="C248" s="3">
        <v>180</v>
      </c>
      <c r="D248" s="3">
        <v>0.1</v>
      </c>
      <c r="E248" s="3">
        <v>0</v>
      </c>
      <c r="F248" s="3">
        <v>5.7</v>
      </c>
      <c r="G248" s="3">
        <v>23.5</v>
      </c>
      <c r="H248" s="3">
        <v>0</v>
      </c>
      <c r="I248" s="3">
        <v>0</v>
      </c>
      <c r="J248" s="3">
        <v>0.14000000000000001</v>
      </c>
      <c r="K248" s="3">
        <v>0</v>
      </c>
      <c r="L248" s="3">
        <v>0.02</v>
      </c>
      <c r="M248" s="3">
        <v>0.33</v>
      </c>
      <c r="N248" s="3">
        <v>9.42</v>
      </c>
      <c r="O248" s="3">
        <v>57.51</v>
      </c>
      <c r="P248" s="3">
        <v>1.72</v>
      </c>
      <c r="Q248" s="3">
        <v>3.23</v>
      </c>
      <c r="R248" s="3">
        <v>0.34</v>
      </c>
      <c r="S248" s="3">
        <v>0</v>
      </c>
      <c r="T248" s="3">
        <v>0</v>
      </c>
      <c r="U248" s="3">
        <v>0</v>
      </c>
    </row>
    <row r="249" spans="1:21">
      <c r="A249" s="3" t="s">
        <v>36</v>
      </c>
      <c r="B249" s="3" t="s">
        <v>37</v>
      </c>
      <c r="C249" s="3">
        <v>20</v>
      </c>
      <c r="D249" s="3">
        <v>1.6</v>
      </c>
      <c r="E249" s="3">
        <v>0.2</v>
      </c>
      <c r="F249" s="3">
        <v>9.8000000000000007</v>
      </c>
      <c r="G249" s="3">
        <v>47.5</v>
      </c>
      <c r="H249" s="3">
        <v>0.03</v>
      </c>
      <c r="I249" s="3">
        <v>0.01</v>
      </c>
      <c r="J249" s="3">
        <v>0</v>
      </c>
      <c r="K249" s="3">
        <v>0</v>
      </c>
      <c r="L249" s="3">
        <v>0</v>
      </c>
      <c r="M249" s="3">
        <v>88.6</v>
      </c>
      <c r="N249" s="3">
        <v>27.2</v>
      </c>
      <c r="O249" s="3">
        <v>4.5999999999999996</v>
      </c>
      <c r="P249" s="3">
        <v>6.8</v>
      </c>
      <c r="Q249" s="3">
        <v>17.8</v>
      </c>
      <c r="R249" s="3">
        <v>0.4</v>
      </c>
      <c r="S249" s="3">
        <v>0.64</v>
      </c>
      <c r="T249" s="3">
        <v>1.2</v>
      </c>
      <c r="U249" s="3">
        <v>2.9</v>
      </c>
    </row>
    <row r="250" spans="1:21">
      <c r="A250" s="3"/>
      <c r="B250" s="2" t="s">
        <v>38</v>
      </c>
      <c r="C250" s="2">
        <f>SUM(C246:C249)</f>
        <v>410</v>
      </c>
      <c r="D250" s="2">
        <f t="shared" ref="D250:U250" si="33">SUM(D246:D249)</f>
        <v>8.9</v>
      </c>
      <c r="E250" s="2">
        <f t="shared" si="33"/>
        <v>7.7</v>
      </c>
      <c r="F250" s="2">
        <f t="shared" si="33"/>
        <v>33.9</v>
      </c>
      <c r="G250" s="2">
        <f t="shared" si="33"/>
        <v>240.3</v>
      </c>
      <c r="H250" s="2">
        <f t="shared" si="33"/>
        <v>0.08</v>
      </c>
      <c r="I250" s="2">
        <f t="shared" si="33"/>
        <v>0.22</v>
      </c>
      <c r="J250" s="2">
        <f t="shared" si="33"/>
        <v>50.019999999999996</v>
      </c>
      <c r="K250" s="2">
        <f t="shared" si="33"/>
        <v>0.13</v>
      </c>
      <c r="L250" s="2">
        <f t="shared" si="33"/>
        <v>0.82000000000000006</v>
      </c>
      <c r="M250" s="2">
        <f t="shared" si="33"/>
        <v>283.67</v>
      </c>
      <c r="N250" s="2">
        <f t="shared" si="33"/>
        <v>228.89999999999998</v>
      </c>
      <c r="O250" s="2">
        <f t="shared" si="33"/>
        <v>318.64999999999998</v>
      </c>
      <c r="P250" s="2">
        <f t="shared" si="33"/>
        <v>36.07</v>
      </c>
      <c r="Q250" s="2">
        <f t="shared" si="33"/>
        <v>202.18</v>
      </c>
      <c r="R250" s="2">
        <f t="shared" si="33"/>
        <v>1.1099999999999999</v>
      </c>
      <c r="S250" s="2">
        <f t="shared" si="33"/>
        <v>21.46</v>
      </c>
      <c r="T250" s="2">
        <f t="shared" si="33"/>
        <v>7.2600000000000007</v>
      </c>
      <c r="U250" s="2">
        <f t="shared" si="33"/>
        <v>38.96</v>
      </c>
    </row>
    <row r="251" spans="1:21">
      <c r="A251" s="3"/>
      <c r="B251" s="2" t="s">
        <v>39</v>
      </c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</row>
    <row r="252" spans="1:21">
      <c r="A252" s="3" t="s">
        <v>36</v>
      </c>
      <c r="B252" s="3" t="s">
        <v>40</v>
      </c>
      <c r="C252" s="3">
        <v>150</v>
      </c>
      <c r="D252" s="3">
        <v>4.4000000000000004</v>
      </c>
      <c r="E252" s="3">
        <v>3.8</v>
      </c>
      <c r="F252" s="3">
        <v>7.2</v>
      </c>
      <c r="G252" s="3">
        <v>80</v>
      </c>
      <c r="H252" s="3">
        <v>0.06</v>
      </c>
      <c r="I252" s="3">
        <v>0.23</v>
      </c>
      <c r="J252" s="3">
        <v>33</v>
      </c>
      <c r="K252" s="3">
        <v>0</v>
      </c>
      <c r="L252" s="3">
        <v>1.95</v>
      </c>
      <c r="M252" s="3">
        <v>75</v>
      </c>
      <c r="N252" s="3">
        <v>219</v>
      </c>
      <c r="O252" s="3">
        <v>180</v>
      </c>
      <c r="P252" s="3">
        <v>21</v>
      </c>
      <c r="Q252" s="3">
        <v>135</v>
      </c>
      <c r="R252" s="3">
        <v>0.15</v>
      </c>
      <c r="S252" s="3">
        <v>13.5</v>
      </c>
      <c r="T252" s="3">
        <v>3</v>
      </c>
      <c r="U252" s="3">
        <v>30</v>
      </c>
    </row>
    <row r="253" spans="1:21">
      <c r="A253" s="3"/>
      <c r="B253" s="2" t="s">
        <v>41</v>
      </c>
      <c r="C253" s="2">
        <v>150</v>
      </c>
      <c r="D253" s="2">
        <v>4.4000000000000004</v>
      </c>
      <c r="E253" s="2">
        <v>3.8</v>
      </c>
      <c r="F253" s="2">
        <v>7.2</v>
      </c>
      <c r="G253" s="2">
        <v>80</v>
      </c>
      <c r="H253" s="2">
        <v>0.06</v>
      </c>
      <c r="I253" s="2">
        <v>0.23</v>
      </c>
      <c r="J253" s="2">
        <v>33</v>
      </c>
      <c r="K253" s="2">
        <v>0</v>
      </c>
      <c r="L253" s="2">
        <v>1.95</v>
      </c>
      <c r="M253" s="2">
        <v>75</v>
      </c>
      <c r="N253" s="2">
        <v>219</v>
      </c>
      <c r="O253" s="2">
        <v>180</v>
      </c>
      <c r="P253" s="2">
        <v>21</v>
      </c>
      <c r="Q253" s="2">
        <v>135</v>
      </c>
      <c r="R253" s="2">
        <v>0.15</v>
      </c>
      <c r="S253" s="2">
        <v>13.5</v>
      </c>
      <c r="T253" s="2">
        <v>3</v>
      </c>
      <c r="U253" s="2">
        <v>30</v>
      </c>
    </row>
    <row r="254" spans="1:21">
      <c r="A254" s="3"/>
      <c r="B254" s="2" t="s">
        <v>42</v>
      </c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</row>
    <row r="255" spans="1:21" ht="30">
      <c r="A255" s="9" t="s">
        <v>199</v>
      </c>
      <c r="B255" s="17" t="s">
        <v>200</v>
      </c>
      <c r="C255" s="3">
        <v>50</v>
      </c>
      <c r="D255" s="3">
        <v>0.46</v>
      </c>
      <c r="E255" s="3">
        <v>5.09</v>
      </c>
      <c r="F255" s="3">
        <v>3.57</v>
      </c>
      <c r="G255" s="3">
        <v>62</v>
      </c>
      <c r="H255" s="3">
        <v>0.01</v>
      </c>
      <c r="I255" s="3">
        <v>0.02</v>
      </c>
      <c r="J255" s="3">
        <v>366.45</v>
      </c>
      <c r="K255" s="3">
        <v>0</v>
      </c>
      <c r="L255" s="3">
        <v>2</v>
      </c>
      <c r="M255" s="3">
        <v>57</v>
      </c>
      <c r="N255" s="3">
        <v>86</v>
      </c>
      <c r="O255" s="3">
        <v>10</v>
      </c>
      <c r="P255" s="3">
        <v>11</v>
      </c>
      <c r="Q255" s="3">
        <v>16</v>
      </c>
      <c r="R255" s="3">
        <v>0.5</v>
      </c>
      <c r="S255" s="3">
        <v>8.5</v>
      </c>
      <c r="T255" s="3">
        <v>0</v>
      </c>
      <c r="U255" s="3">
        <v>17.98</v>
      </c>
    </row>
    <row r="256" spans="1:21" ht="15.75" customHeight="1">
      <c r="A256" s="3" t="s">
        <v>43</v>
      </c>
      <c r="B256" s="9" t="s">
        <v>188</v>
      </c>
      <c r="C256" s="3">
        <v>200</v>
      </c>
      <c r="D256" s="3">
        <v>5.2</v>
      </c>
      <c r="E256" s="3">
        <v>2.8</v>
      </c>
      <c r="F256" s="3">
        <v>18.5</v>
      </c>
      <c r="G256" s="3">
        <v>119.6</v>
      </c>
      <c r="H256" s="3">
        <v>0.09</v>
      </c>
      <c r="I256" s="3">
        <v>0.05</v>
      </c>
      <c r="J256" s="3">
        <v>97.51</v>
      </c>
      <c r="K256" s="3">
        <v>0</v>
      </c>
      <c r="L256" s="3">
        <v>6.89</v>
      </c>
      <c r="M256" s="3">
        <v>93.01</v>
      </c>
      <c r="N256" s="3">
        <v>410.42</v>
      </c>
      <c r="O256" s="3">
        <v>13.73</v>
      </c>
      <c r="P256" s="3">
        <v>20.84</v>
      </c>
      <c r="Q256" s="3">
        <v>54.56</v>
      </c>
      <c r="R256" s="3">
        <v>0.86</v>
      </c>
      <c r="S256" s="3">
        <v>16.760000000000002</v>
      </c>
      <c r="T256" s="3">
        <v>0.23</v>
      </c>
      <c r="U256" s="3">
        <v>32.72</v>
      </c>
    </row>
    <row r="257" spans="1:21">
      <c r="A257" s="3" t="s">
        <v>101</v>
      </c>
      <c r="B257" s="3" t="s">
        <v>102</v>
      </c>
      <c r="C257" s="3">
        <v>150</v>
      </c>
      <c r="D257" s="3">
        <v>3.1</v>
      </c>
      <c r="E257" s="3">
        <v>5.3</v>
      </c>
      <c r="F257" s="3">
        <v>19.8</v>
      </c>
      <c r="G257" s="3">
        <v>139.4</v>
      </c>
      <c r="H257" s="3">
        <v>0.12</v>
      </c>
      <c r="I257" s="3">
        <v>0.11</v>
      </c>
      <c r="J257" s="3">
        <v>23.8</v>
      </c>
      <c r="K257" s="3">
        <v>0.09</v>
      </c>
      <c r="L257" s="3">
        <v>10.199999999999999</v>
      </c>
      <c r="M257" s="3">
        <v>161.78</v>
      </c>
      <c r="N257" s="3">
        <v>624.83000000000004</v>
      </c>
      <c r="O257" s="3">
        <v>39.49</v>
      </c>
      <c r="P257" s="3">
        <v>28.23</v>
      </c>
      <c r="Q257" s="3">
        <v>84.47</v>
      </c>
      <c r="R257" s="3">
        <v>1.03</v>
      </c>
      <c r="S257" s="3">
        <v>28.46</v>
      </c>
      <c r="T257" s="3">
        <v>0.78</v>
      </c>
      <c r="U257" s="3">
        <v>42.79</v>
      </c>
    </row>
    <row r="258" spans="1:21">
      <c r="A258" s="3" t="s">
        <v>120</v>
      </c>
      <c r="B258" s="3" t="s">
        <v>121</v>
      </c>
      <c r="C258" s="11" t="s">
        <v>147</v>
      </c>
      <c r="D258" s="3">
        <v>13.6</v>
      </c>
      <c r="E258" s="3">
        <v>13.2</v>
      </c>
      <c r="F258" s="3">
        <v>3.1</v>
      </c>
      <c r="G258" s="3">
        <v>185.7</v>
      </c>
      <c r="H258" s="3">
        <v>0.04</v>
      </c>
      <c r="I258" s="3">
        <v>0.1</v>
      </c>
      <c r="J258" s="3">
        <v>20.37</v>
      </c>
      <c r="K258" s="3">
        <v>0.06</v>
      </c>
      <c r="L258" s="3">
        <v>1.1299999999999999</v>
      </c>
      <c r="M258" s="3">
        <v>96.78</v>
      </c>
      <c r="N258" s="3">
        <v>257.95</v>
      </c>
      <c r="O258" s="3">
        <v>44.59</v>
      </c>
      <c r="P258" s="3">
        <v>18.600000000000001</v>
      </c>
      <c r="Q258" s="3">
        <v>133.30000000000001</v>
      </c>
      <c r="R258" s="3">
        <v>1.97</v>
      </c>
      <c r="S258" s="3">
        <v>13.64</v>
      </c>
      <c r="T258" s="3">
        <v>0.26</v>
      </c>
      <c r="U258" s="3">
        <v>50.17</v>
      </c>
    </row>
    <row r="259" spans="1:21">
      <c r="A259" s="3" t="s">
        <v>44</v>
      </c>
      <c r="B259" s="3" t="s">
        <v>45</v>
      </c>
      <c r="C259" s="3">
        <v>180</v>
      </c>
      <c r="D259" s="3">
        <v>0.4</v>
      </c>
      <c r="E259" s="3">
        <v>0</v>
      </c>
      <c r="F259" s="3">
        <v>17.8</v>
      </c>
      <c r="G259" s="3">
        <v>72.900000000000006</v>
      </c>
      <c r="H259" s="3">
        <v>0</v>
      </c>
      <c r="I259" s="3">
        <v>0</v>
      </c>
      <c r="J259" s="3">
        <v>13.5</v>
      </c>
      <c r="K259" s="3">
        <v>0</v>
      </c>
      <c r="L259" s="3">
        <v>0.02</v>
      </c>
      <c r="M259" s="3">
        <v>0.05</v>
      </c>
      <c r="N259" s="3">
        <v>0.16</v>
      </c>
      <c r="O259" s="3">
        <v>97.27</v>
      </c>
      <c r="P259" s="3">
        <v>1.9</v>
      </c>
      <c r="Q259" s="3">
        <v>3.88</v>
      </c>
      <c r="R259" s="3">
        <v>0.08</v>
      </c>
      <c r="S259" s="3">
        <v>0</v>
      </c>
      <c r="T259" s="3">
        <v>0</v>
      </c>
      <c r="U259" s="3">
        <v>0</v>
      </c>
    </row>
    <row r="260" spans="1:21">
      <c r="A260" s="3" t="s">
        <v>36</v>
      </c>
      <c r="B260" s="3" t="s">
        <v>46</v>
      </c>
      <c r="C260" s="3">
        <v>20</v>
      </c>
      <c r="D260" s="3">
        <v>1.5</v>
      </c>
      <c r="E260" s="3">
        <v>0.2</v>
      </c>
      <c r="F260" s="3">
        <v>9.8000000000000007</v>
      </c>
      <c r="G260" s="3">
        <v>46.9</v>
      </c>
      <c r="H260" s="3">
        <v>0.02</v>
      </c>
      <c r="I260" s="3">
        <v>0.01</v>
      </c>
      <c r="J260" s="3">
        <v>0</v>
      </c>
      <c r="K260" s="3">
        <v>0</v>
      </c>
      <c r="L260" s="3">
        <v>0</v>
      </c>
      <c r="M260" s="3">
        <v>99.8</v>
      </c>
      <c r="N260" s="3">
        <v>18.600000000000001</v>
      </c>
      <c r="O260" s="3">
        <v>4</v>
      </c>
      <c r="P260" s="3">
        <v>2.8</v>
      </c>
      <c r="Q260" s="3">
        <v>13</v>
      </c>
      <c r="R260" s="3">
        <v>0.22</v>
      </c>
      <c r="S260" s="3">
        <v>0.64</v>
      </c>
      <c r="T260" s="3">
        <v>1.2</v>
      </c>
      <c r="U260" s="3">
        <v>2.9</v>
      </c>
    </row>
    <row r="261" spans="1:21">
      <c r="A261" s="3" t="s">
        <v>36</v>
      </c>
      <c r="B261" s="3" t="s">
        <v>47</v>
      </c>
      <c r="C261" s="3">
        <v>20</v>
      </c>
      <c r="D261" s="3">
        <v>1.3</v>
      </c>
      <c r="E261" s="3">
        <v>0.2</v>
      </c>
      <c r="F261" s="3">
        <v>6.7</v>
      </c>
      <c r="G261" s="3">
        <v>34.200000000000003</v>
      </c>
      <c r="H261" s="3">
        <v>0.04</v>
      </c>
      <c r="I261" s="3">
        <v>0.02</v>
      </c>
      <c r="J261" s="3">
        <v>0</v>
      </c>
      <c r="K261" s="3">
        <v>0</v>
      </c>
      <c r="L261" s="3">
        <v>0</v>
      </c>
      <c r="M261" s="3">
        <v>122</v>
      </c>
      <c r="N261" s="3">
        <v>49</v>
      </c>
      <c r="O261" s="3">
        <v>7</v>
      </c>
      <c r="P261" s="3">
        <v>9.4</v>
      </c>
      <c r="Q261" s="3">
        <v>31.6</v>
      </c>
      <c r="R261" s="3">
        <v>0.78</v>
      </c>
      <c r="S261" s="3">
        <v>0</v>
      </c>
      <c r="T261" s="3">
        <v>6.18</v>
      </c>
      <c r="U261" s="3">
        <v>0</v>
      </c>
    </row>
    <row r="262" spans="1:21">
      <c r="A262" s="3"/>
      <c r="B262" s="2" t="s">
        <v>48</v>
      </c>
      <c r="C262" s="2">
        <v>710</v>
      </c>
      <c r="D262" s="2">
        <f>SUM(D255:D261)</f>
        <v>25.56</v>
      </c>
      <c r="E262" s="2">
        <f t="shared" ref="E262:U262" si="34">SUM(E255:E261)</f>
        <v>26.79</v>
      </c>
      <c r="F262" s="2">
        <f t="shared" si="34"/>
        <v>79.27000000000001</v>
      </c>
      <c r="G262" s="2">
        <f t="shared" si="34"/>
        <v>660.7</v>
      </c>
      <c r="H262" s="2">
        <f t="shared" si="34"/>
        <v>0.31999999999999995</v>
      </c>
      <c r="I262" s="2">
        <f t="shared" si="34"/>
        <v>0.31000000000000005</v>
      </c>
      <c r="J262" s="2">
        <f t="shared" si="34"/>
        <v>521.63</v>
      </c>
      <c r="K262" s="2">
        <f t="shared" si="34"/>
        <v>0.15</v>
      </c>
      <c r="L262" s="2">
        <f t="shared" si="34"/>
        <v>20.239999999999998</v>
      </c>
      <c r="M262" s="2">
        <f t="shared" si="34"/>
        <v>630.41999999999996</v>
      </c>
      <c r="N262" s="2">
        <f t="shared" si="34"/>
        <v>1446.96</v>
      </c>
      <c r="O262" s="2">
        <f t="shared" si="34"/>
        <v>216.07999999999998</v>
      </c>
      <c r="P262" s="2">
        <f t="shared" si="34"/>
        <v>92.77000000000001</v>
      </c>
      <c r="Q262" s="2">
        <f t="shared" si="34"/>
        <v>336.81000000000006</v>
      </c>
      <c r="R262" s="2">
        <f t="shared" si="34"/>
        <v>5.4399999999999995</v>
      </c>
      <c r="S262" s="2">
        <f t="shared" si="34"/>
        <v>68</v>
      </c>
      <c r="T262" s="2">
        <f t="shared" si="34"/>
        <v>8.6499999999999986</v>
      </c>
      <c r="U262" s="2">
        <f t="shared" si="34"/>
        <v>146.56000000000003</v>
      </c>
    </row>
    <row r="263" spans="1:21">
      <c r="A263" s="3"/>
      <c r="B263" s="2" t="s">
        <v>49</v>
      </c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</row>
    <row r="264" spans="1:21">
      <c r="A264" s="3" t="s">
        <v>123</v>
      </c>
      <c r="B264" s="3" t="s">
        <v>124</v>
      </c>
      <c r="C264" s="3">
        <v>200</v>
      </c>
      <c r="D264" s="3">
        <v>8.3000000000000007</v>
      </c>
      <c r="E264" s="3">
        <v>10.1</v>
      </c>
      <c r="F264" s="3">
        <v>37.6</v>
      </c>
      <c r="G264" s="3">
        <v>274.89999999999998</v>
      </c>
      <c r="H264" s="3">
        <v>0.18</v>
      </c>
      <c r="I264" s="3">
        <v>0.15</v>
      </c>
      <c r="J264" s="3">
        <v>41.63</v>
      </c>
      <c r="K264" s="3">
        <v>0.13</v>
      </c>
      <c r="L264" s="3">
        <v>0.54</v>
      </c>
      <c r="M264" s="3">
        <v>338.68</v>
      </c>
      <c r="N264" s="3">
        <v>216.23</v>
      </c>
      <c r="O264" s="3">
        <v>143.12</v>
      </c>
      <c r="P264" s="3">
        <v>48.96</v>
      </c>
      <c r="Q264" s="3">
        <v>186.05</v>
      </c>
      <c r="R264" s="3">
        <v>1.32</v>
      </c>
      <c r="S264" s="3">
        <v>51.61</v>
      </c>
      <c r="T264" s="3">
        <v>3.11</v>
      </c>
      <c r="U264" s="3">
        <v>35.08</v>
      </c>
    </row>
    <row r="265" spans="1:21">
      <c r="A265" s="3" t="s">
        <v>34</v>
      </c>
      <c r="B265" s="3" t="s">
        <v>35</v>
      </c>
      <c r="C265" s="3">
        <v>180</v>
      </c>
      <c r="D265" s="3">
        <v>1.3</v>
      </c>
      <c r="E265" s="3">
        <v>1</v>
      </c>
      <c r="F265" s="3">
        <v>7.7</v>
      </c>
      <c r="G265" s="3">
        <v>45.2</v>
      </c>
      <c r="H265" s="3">
        <v>0.01</v>
      </c>
      <c r="I265" s="3">
        <v>0.06</v>
      </c>
      <c r="J265" s="3">
        <v>6.08</v>
      </c>
      <c r="K265" s="3">
        <v>0</v>
      </c>
      <c r="L265" s="3">
        <v>0.25</v>
      </c>
      <c r="M265" s="3">
        <v>17.43</v>
      </c>
      <c r="N265" s="3">
        <v>63.95</v>
      </c>
      <c r="O265" s="3">
        <v>91.17</v>
      </c>
      <c r="P265" s="3">
        <v>7.2</v>
      </c>
      <c r="Q265" s="3">
        <v>38.46</v>
      </c>
      <c r="R265" s="3">
        <v>0.38</v>
      </c>
      <c r="S265" s="3">
        <v>4.05</v>
      </c>
      <c r="T265" s="3">
        <v>0.79</v>
      </c>
      <c r="U265" s="3">
        <v>9</v>
      </c>
    </row>
    <row r="266" spans="1:21">
      <c r="A266" s="9" t="s">
        <v>36</v>
      </c>
      <c r="B266" s="9" t="s">
        <v>196</v>
      </c>
      <c r="C266" s="3">
        <v>140</v>
      </c>
      <c r="D266" s="3">
        <v>3.6</v>
      </c>
      <c r="E266" s="3">
        <v>1.2</v>
      </c>
      <c r="F266" s="3">
        <v>50.4</v>
      </c>
      <c r="G266" s="3">
        <v>226.8</v>
      </c>
      <c r="H266" s="3">
        <v>7.0000000000000007E-2</v>
      </c>
      <c r="I266" s="3">
        <v>0.1</v>
      </c>
      <c r="J266" s="3">
        <v>28.8</v>
      </c>
      <c r="K266" s="3">
        <v>0</v>
      </c>
      <c r="L266" s="3">
        <v>10</v>
      </c>
      <c r="M266" s="3">
        <v>57</v>
      </c>
      <c r="N266" s="3">
        <v>693</v>
      </c>
      <c r="O266" s="3">
        <v>17</v>
      </c>
      <c r="P266" s="3">
        <v>88</v>
      </c>
      <c r="Q266" s="3">
        <v>58</v>
      </c>
      <c r="R266" s="3">
        <v>1.3</v>
      </c>
      <c r="S266" s="3">
        <v>0.12</v>
      </c>
      <c r="T266" s="3">
        <v>2.1</v>
      </c>
      <c r="U266" s="3">
        <v>5.28</v>
      </c>
    </row>
    <row r="267" spans="1:21">
      <c r="A267" s="3" t="s">
        <v>36</v>
      </c>
      <c r="B267" s="3" t="s">
        <v>46</v>
      </c>
      <c r="C267" s="3">
        <v>20</v>
      </c>
      <c r="D267" s="3">
        <v>1.5</v>
      </c>
      <c r="E267" s="3">
        <v>0.2</v>
      </c>
      <c r="F267" s="3">
        <v>9.8000000000000007</v>
      </c>
      <c r="G267" s="3">
        <v>46.9</v>
      </c>
      <c r="H267" s="3">
        <v>0.02</v>
      </c>
      <c r="I267" s="3">
        <v>0.01</v>
      </c>
      <c r="J267" s="3">
        <v>0</v>
      </c>
      <c r="K267" s="3">
        <v>0</v>
      </c>
      <c r="L267" s="3">
        <v>0</v>
      </c>
      <c r="M267" s="3">
        <v>99.8</v>
      </c>
      <c r="N267" s="3">
        <v>18.600000000000001</v>
      </c>
      <c r="O267" s="3">
        <v>4</v>
      </c>
      <c r="P267" s="3">
        <v>2.8</v>
      </c>
      <c r="Q267" s="3">
        <v>13</v>
      </c>
      <c r="R267" s="3">
        <v>0.22</v>
      </c>
      <c r="S267" s="3">
        <v>0.64</v>
      </c>
      <c r="T267" s="3">
        <v>1.2</v>
      </c>
      <c r="U267" s="3">
        <v>2.9</v>
      </c>
    </row>
    <row r="268" spans="1:21" ht="17.25" customHeight="1">
      <c r="A268" s="3"/>
      <c r="B268" s="2" t="s">
        <v>53</v>
      </c>
      <c r="C268" s="2">
        <f t="shared" ref="C268:U268" si="35">SUM(C264:C267)</f>
        <v>540</v>
      </c>
      <c r="D268" s="2">
        <f t="shared" si="35"/>
        <v>14.700000000000001</v>
      </c>
      <c r="E268" s="2">
        <f t="shared" si="35"/>
        <v>12.499999999999998</v>
      </c>
      <c r="F268" s="2">
        <f t="shared" si="35"/>
        <v>105.5</v>
      </c>
      <c r="G268" s="2">
        <f t="shared" si="35"/>
        <v>593.79999999999995</v>
      </c>
      <c r="H268" s="2">
        <f t="shared" si="35"/>
        <v>0.28000000000000003</v>
      </c>
      <c r="I268" s="2">
        <f t="shared" si="35"/>
        <v>0.32</v>
      </c>
      <c r="J268" s="2">
        <f t="shared" si="35"/>
        <v>76.510000000000005</v>
      </c>
      <c r="K268" s="2">
        <f t="shared" si="35"/>
        <v>0.13</v>
      </c>
      <c r="L268" s="2">
        <f t="shared" si="35"/>
        <v>10.79</v>
      </c>
      <c r="M268" s="2">
        <f t="shared" si="35"/>
        <v>512.91</v>
      </c>
      <c r="N268" s="2">
        <f t="shared" si="35"/>
        <v>991.78000000000009</v>
      </c>
      <c r="O268" s="2">
        <f t="shared" si="35"/>
        <v>255.29000000000002</v>
      </c>
      <c r="P268" s="2">
        <f t="shared" si="35"/>
        <v>146.96</v>
      </c>
      <c r="Q268" s="2">
        <f t="shared" si="35"/>
        <v>295.51</v>
      </c>
      <c r="R268" s="2">
        <f t="shared" si="35"/>
        <v>3.22</v>
      </c>
      <c r="S268" s="2">
        <f t="shared" si="35"/>
        <v>56.419999999999995</v>
      </c>
      <c r="T268" s="2">
        <f t="shared" si="35"/>
        <v>7.2</v>
      </c>
      <c r="U268" s="2">
        <f t="shared" si="35"/>
        <v>52.26</v>
      </c>
    </row>
    <row r="269" spans="1:21">
      <c r="A269" s="3"/>
      <c r="B269" s="5" t="s">
        <v>54</v>
      </c>
      <c r="C269" s="5">
        <f t="shared" ref="C269:U269" si="36">C250+C253+C262+C268</f>
        <v>1810</v>
      </c>
      <c r="D269" s="5">
        <f t="shared" si="36"/>
        <v>53.56</v>
      </c>
      <c r="E269" s="5">
        <f t="shared" si="36"/>
        <v>50.79</v>
      </c>
      <c r="F269" s="5">
        <f t="shared" si="36"/>
        <v>225.87</v>
      </c>
      <c r="G269" s="5">
        <f t="shared" si="36"/>
        <v>1574.8</v>
      </c>
      <c r="H269" s="5">
        <f t="shared" si="36"/>
        <v>0.74</v>
      </c>
      <c r="I269" s="5">
        <f t="shared" si="36"/>
        <v>1.08</v>
      </c>
      <c r="J269" s="5">
        <f t="shared" si="36"/>
        <v>681.16</v>
      </c>
      <c r="K269" s="5">
        <f t="shared" si="36"/>
        <v>0.41000000000000003</v>
      </c>
      <c r="L269" s="5">
        <f t="shared" si="36"/>
        <v>33.799999999999997</v>
      </c>
      <c r="M269" s="5">
        <f t="shared" si="36"/>
        <v>1502</v>
      </c>
      <c r="N269" s="5">
        <f t="shared" si="36"/>
        <v>2886.6400000000003</v>
      </c>
      <c r="O269" s="5">
        <f t="shared" si="36"/>
        <v>970.02</v>
      </c>
      <c r="P269" s="5">
        <f t="shared" si="36"/>
        <v>296.8</v>
      </c>
      <c r="Q269" s="5">
        <f t="shared" si="36"/>
        <v>969.5</v>
      </c>
      <c r="R269" s="5">
        <f t="shared" si="36"/>
        <v>9.92</v>
      </c>
      <c r="S269" s="5">
        <f t="shared" si="36"/>
        <v>159.38</v>
      </c>
      <c r="T269" s="5">
        <f t="shared" si="36"/>
        <v>26.11</v>
      </c>
      <c r="U269" s="5">
        <f t="shared" si="36"/>
        <v>267.78000000000003</v>
      </c>
    </row>
    <row r="271" spans="1:21" ht="15.75">
      <c r="A271" s="33" t="s">
        <v>184</v>
      </c>
      <c r="B271" s="33"/>
      <c r="C271" s="33"/>
      <c r="D271" s="33"/>
      <c r="E271" s="33"/>
      <c r="F271" s="33"/>
      <c r="G271" s="33"/>
      <c r="H271" s="33"/>
      <c r="I271" s="33"/>
      <c r="J271" s="33"/>
      <c r="K271" s="33"/>
      <c r="L271" s="33"/>
      <c r="M271" s="33"/>
      <c r="N271" s="33"/>
      <c r="O271" s="33"/>
      <c r="P271" s="33"/>
      <c r="Q271" s="33"/>
      <c r="R271" s="33"/>
      <c r="S271" s="33"/>
      <c r="T271" s="33"/>
      <c r="U271" s="33"/>
    </row>
    <row r="272" spans="1:21">
      <c r="A272" s="7" t="s">
        <v>0</v>
      </c>
      <c r="B272" s="7" t="s">
        <v>1</v>
      </c>
      <c r="C272" s="7" t="s">
        <v>2</v>
      </c>
      <c r="D272" s="7" t="s">
        <v>3</v>
      </c>
      <c r="E272" s="7" t="s">
        <v>4</v>
      </c>
      <c r="F272" s="7" t="s">
        <v>5</v>
      </c>
      <c r="G272" s="7" t="s">
        <v>6</v>
      </c>
      <c r="H272" s="7" t="s">
        <v>7</v>
      </c>
      <c r="I272" s="7" t="s">
        <v>8</v>
      </c>
      <c r="J272" s="7" t="s">
        <v>9</v>
      </c>
      <c r="K272" s="7" t="s">
        <v>10</v>
      </c>
      <c r="L272" s="7" t="s">
        <v>11</v>
      </c>
      <c r="M272" s="7" t="s">
        <v>12</v>
      </c>
      <c r="N272" s="7" t="s">
        <v>13</v>
      </c>
      <c r="O272" s="7" t="s">
        <v>14</v>
      </c>
      <c r="P272" s="7" t="s">
        <v>15</v>
      </c>
      <c r="Q272" s="7" t="s">
        <v>16</v>
      </c>
      <c r="R272" s="7" t="s">
        <v>17</v>
      </c>
      <c r="S272" s="7" t="s">
        <v>18</v>
      </c>
      <c r="T272" s="7" t="s">
        <v>19</v>
      </c>
      <c r="U272" s="7" t="s">
        <v>20</v>
      </c>
    </row>
    <row r="273" spans="1:21">
      <c r="A273" s="7"/>
      <c r="B273" s="7"/>
      <c r="C273" s="7" t="s">
        <v>21</v>
      </c>
      <c r="D273" s="7" t="s">
        <v>21</v>
      </c>
      <c r="E273" s="7" t="s">
        <v>21</v>
      </c>
      <c r="F273" s="7" t="s">
        <v>21</v>
      </c>
      <c r="G273" s="7" t="s">
        <v>22</v>
      </c>
      <c r="H273" s="7" t="s">
        <v>23</v>
      </c>
      <c r="I273" s="7" t="s">
        <v>23</v>
      </c>
      <c r="J273" s="7" t="s">
        <v>24</v>
      </c>
      <c r="K273" s="7" t="s">
        <v>25</v>
      </c>
      <c r="L273" s="7" t="s">
        <v>23</v>
      </c>
      <c r="M273" s="7" t="s">
        <v>23</v>
      </c>
      <c r="N273" s="7" t="s">
        <v>23</v>
      </c>
      <c r="O273" s="7" t="s">
        <v>23</v>
      </c>
      <c r="P273" s="7" t="s">
        <v>23</v>
      </c>
      <c r="Q273" s="7" t="s">
        <v>23</v>
      </c>
      <c r="R273" s="7" t="s">
        <v>23</v>
      </c>
      <c r="S273" s="7" t="s">
        <v>25</v>
      </c>
      <c r="T273" s="7" t="s">
        <v>25</v>
      </c>
      <c r="U273" s="7" t="s">
        <v>25</v>
      </c>
    </row>
    <row r="274" spans="1:21">
      <c r="A274" s="3"/>
      <c r="B274" s="4" t="s">
        <v>125</v>
      </c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</row>
    <row r="275" spans="1:21">
      <c r="A275" s="3"/>
      <c r="B275" s="2" t="s">
        <v>27</v>
      </c>
      <c r="C275" s="6" t="s">
        <v>133</v>
      </c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</row>
    <row r="276" spans="1:21">
      <c r="A276" s="3" t="s">
        <v>73</v>
      </c>
      <c r="B276" s="3" t="s">
        <v>74</v>
      </c>
      <c r="C276" s="3">
        <v>170</v>
      </c>
      <c r="D276" s="3">
        <v>14.37</v>
      </c>
      <c r="E276" s="3">
        <v>20.350000000000001</v>
      </c>
      <c r="F276" s="3">
        <v>3.68</v>
      </c>
      <c r="G276" s="3">
        <v>255.2</v>
      </c>
      <c r="H276" s="3">
        <v>7.0000000000000007E-2</v>
      </c>
      <c r="I276" s="3">
        <v>0.46</v>
      </c>
      <c r="J276" s="3">
        <v>207.01</v>
      </c>
      <c r="K276" s="3">
        <v>2.4700000000000002</v>
      </c>
      <c r="L276" s="3">
        <v>0</v>
      </c>
      <c r="M276" s="3">
        <v>300</v>
      </c>
      <c r="N276" s="3">
        <v>204</v>
      </c>
      <c r="O276" s="3">
        <v>125</v>
      </c>
      <c r="P276" s="3">
        <v>19</v>
      </c>
      <c r="Q276" s="3">
        <v>229</v>
      </c>
      <c r="R276" s="3">
        <v>2.4</v>
      </c>
      <c r="S276" s="3">
        <v>49.48</v>
      </c>
      <c r="T276" s="3">
        <v>29.6</v>
      </c>
      <c r="U276" s="3">
        <v>70.97</v>
      </c>
    </row>
    <row r="277" spans="1:21">
      <c r="A277" s="3" t="s">
        <v>75</v>
      </c>
      <c r="B277" s="3" t="s">
        <v>76</v>
      </c>
      <c r="C277" s="3">
        <v>186</v>
      </c>
      <c r="D277" s="3">
        <v>0.1</v>
      </c>
      <c r="E277" s="3">
        <v>0</v>
      </c>
      <c r="F277" s="3">
        <v>5.9</v>
      </c>
      <c r="G277" s="3">
        <v>24.5</v>
      </c>
      <c r="H277" s="3">
        <v>0</v>
      </c>
      <c r="I277" s="3">
        <v>0</v>
      </c>
      <c r="J277" s="3">
        <v>0.21</v>
      </c>
      <c r="K277" s="3">
        <v>0</v>
      </c>
      <c r="L277" s="3">
        <v>1.03</v>
      </c>
      <c r="M277" s="3">
        <v>0.86</v>
      </c>
      <c r="N277" s="3">
        <v>17.940000000000001</v>
      </c>
      <c r="O277" s="3">
        <v>58.34</v>
      </c>
      <c r="P277" s="3">
        <v>2.38</v>
      </c>
      <c r="Q277" s="3">
        <v>4.4400000000000004</v>
      </c>
      <c r="R277" s="3">
        <v>0.37</v>
      </c>
      <c r="S277" s="3">
        <v>0.01</v>
      </c>
      <c r="T277" s="3">
        <v>0.02</v>
      </c>
      <c r="U277" s="3">
        <v>0.63</v>
      </c>
    </row>
    <row r="278" spans="1:21">
      <c r="A278" s="3" t="s">
        <v>36</v>
      </c>
      <c r="B278" s="3" t="s">
        <v>37</v>
      </c>
      <c r="C278" s="3">
        <v>20</v>
      </c>
      <c r="D278" s="3">
        <v>1.6</v>
      </c>
      <c r="E278" s="3">
        <v>0.2</v>
      </c>
      <c r="F278" s="3">
        <v>9.8000000000000007</v>
      </c>
      <c r="G278" s="3">
        <v>47.5</v>
      </c>
      <c r="H278" s="3">
        <v>0.03</v>
      </c>
      <c r="I278" s="3">
        <v>0.01</v>
      </c>
      <c r="J278" s="3">
        <v>0</v>
      </c>
      <c r="K278" s="3">
        <v>0</v>
      </c>
      <c r="L278" s="3">
        <v>0</v>
      </c>
      <c r="M278" s="3">
        <v>88.6</v>
      </c>
      <c r="N278" s="3">
        <v>27.2</v>
      </c>
      <c r="O278" s="3">
        <v>4.5999999999999996</v>
      </c>
      <c r="P278" s="3">
        <v>6.8</v>
      </c>
      <c r="Q278" s="3">
        <v>17.8</v>
      </c>
      <c r="R278" s="3">
        <v>0.4</v>
      </c>
      <c r="S278" s="3">
        <v>0.64</v>
      </c>
      <c r="T278" s="3">
        <v>1.2</v>
      </c>
      <c r="U278" s="3">
        <v>2.9</v>
      </c>
    </row>
    <row r="279" spans="1:21">
      <c r="A279" s="3"/>
      <c r="B279" s="2" t="s">
        <v>38</v>
      </c>
      <c r="C279" s="2">
        <f>SUM(C276:C278)</f>
        <v>376</v>
      </c>
      <c r="D279" s="2">
        <f>SUM(D276:D278)</f>
        <v>16.07</v>
      </c>
      <c r="E279" s="2">
        <f>SUM(E276:E278)</f>
        <v>20.55</v>
      </c>
      <c r="F279" s="2">
        <f>SUM(F276:F278)</f>
        <v>19.380000000000003</v>
      </c>
      <c r="G279" s="2">
        <f>SUM(G276:G278)</f>
        <v>327.2</v>
      </c>
      <c r="H279" s="2">
        <f>SUM(H276:H278)</f>
        <v>0.1</v>
      </c>
      <c r="I279" s="2">
        <f>SUM(I276:I278)</f>
        <v>0.47000000000000003</v>
      </c>
      <c r="J279" s="2">
        <f>SUM(J276:J278)</f>
        <v>207.22</v>
      </c>
      <c r="K279" s="2">
        <f>SUM(K276:K278)</f>
        <v>2.4700000000000002</v>
      </c>
      <c r="L279" s="2">
        <f>SUM(L276:L278)</f>
        <v>1.03</v>
      </c>
      <c r="M279" s="2">
        <f>SUM(M276:M278)</f>
        <v>389.46000000000004</v>
      </c>
      <c r="N279" s="2">
        <f>SUM(N276:N278)</f>
        <v>249.14</v>
      </c>
      <c r="O279" s="2">
        <f>SUM(O276:O278)</f>
        <v>187.94</v>
      </c>
      <c r="P279" s="2">
        <f>SUM(P276:P278)</f>
        <v>28.18</v>
      </c>
      <c r="Q279" s="2">
        <f>SUM(Q276:Q278)</f>
        <v>251.24</v>
      </c>
      <c r="R279" s="2">
        <f>SUM(R276:R278)</f>
        <v>3.17</v>
      </c>
      <c r="S279" s="2">
        <f>SUM(S276:S278)</f>
        <v>50.129999999999995</v>
      </c>
      <c r="T279" s="2">
        <f>SUM(T276:T278)</f>
        <v>30.82</v>
      </c>
      <c r="U279" s="2">
        <f>SUM(U276:U278)</f>
        <v>74.5</v>
      </c>
    </row>
    <row r="280" spans="1:21">
      <c r="A280" s="3"/>
      <c r="B280" s="2" t="s">
        <v>39</v>
      </c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</row>
    <row r="281" spans="1:21">
      <c r="A281" s="3" t="s">
        <v>36</v>
      </c>
      <c r="B281" s="3" t="s">
        <v>137</v>
      </c>
      <c r="C281" s="3">
        <v>150</v>
      </c>
      <c r="D281" s="3">
        <v>4.4000000000000004</v>
      </c>
      <c r="E281" s="3">
        <v>3.8</v>
      </c>
      <c r="F281" s="3">
        <v>6.3</v>
      </c>
      <c r="G281" s="3">
        <v>76.400000000000006</v>
      </c>
      <c r="H281" s="3">
        <v>0.03</v>
      </c>
      <c r="I281" s="3">
        <v>0.2</v>
      </c>
      <c r="J281" s="3">
        <v>33</v>
      </c>
      <c r="K281" s="3">
        <v>0</v>
      </c>
      <c r="L281" s="3">
        <v>0.45</v>
      </c>
      <c r="M281" s="3">
        <v>75</v>
      </c>
      <c r="N281" s="3">
        <v>219</v>
      </c>
      <c r="O281" s="3">
        <v>186</v>
      </c>
      <c r="P281" s="3">
        <v>21</v>
      </c>
      <c r="Q281" s="3">
        <v>138</v>
      </c>
      <c r="R281" s="3">
        <v>0.15</v>
      </c>
      <c r="S281" s="3">
        <v>13.5</v>
      </c>
      <c r="T281" s="3">
        <v>1.5</v>
      </c>
      <c r="U281" s="3">
        <v>30</v>
      </c>
    </row>
    <row r="282" spans="1:21">
      <c r="A282" s="3"/>
      <c r="B282" s="2" t="s">
        <v>41</v>
      </c>
      <c r="C282" s="2">
        <f>C281</f>
        <v>150</v>
      </c>
      <c r="D282" s="2">
        <f t="shared" ref="D282:U282" si="37">D281</f>
        <v>4.4000000000000004</v>
      </c>
      <c r="E282" s="2">
        <f t="shared" si="37"/>
        <v>3.8</v>
      </c>
      <c r="F282" s="2">
        <f t="shared" si="37"/>
        <v>6.3</v>
      </c>
      <c r="G282" s="2">
        <f t="shared" si="37"/>
        <v>76.400000000000006</v>
      </c>
      <c r="H282" s="2">
        <f t="shared" si="37"/>
        <v>0.03</v>
      </c>
      <c r="I282" s="2">
        <f t="shared" si="37"/>
        <v>0.2</v>
      </c>
      <c r="J282" s="2">
        <f t="shared" si="37"/>
        <v>33</v>
      </c>
      <c r="K282" s="2">
        <f t="shared" si="37"/>
        <v>0</v>
      </c>
      <c r="L282" s="2">
        <f t="shared" si="37"/>
        <v>0.45</v>
      </c>
      <c r="M282" s="2">
        <f t="shared" si="37"/>
        <v>75</v>
      </c>
      <c r="N282" s="2">
        <f t="shared" si="37"/>
        <v>219</v>
      </c>
      <c r="O282" s="2">
        <f t="shared" si="37"/>
        <v>186</v>
      </c>
      <c r="P282" s="2">
        <f t="shared" si="37"/>
        <v>21</v>
      </c>
      <c r="Q282" s="2">
        <f t="shared" si="37"/>
        <v>138</v>
      </c>
      <c r="R282" s="2">
        <f t="shared" si="37"/>
        <v>0.15</v>
      </c>
      <c r="S282" s="2">
        <f t="shared" si="37"/>
        <v>13.5</v>
      </c>
      <c r="T282" s="2">
        <f t="shared" si="37"/>
        <v>1.5</v>
      </c>
      <c r="U282" s="2">
        <f t="shared" si="37"/>
        <v>30</v>
      </c>
    </row>
    <row r="283" spans="1:21">
      <c r="A283" s="3"/>
      <c r="B283" s="2" t="s">
        <v>42</v>
      </c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</row>
    <row r="284" spans="1:21">
      <c r="A284" s="3" t="s">
        <v>128</v>
      </c>
      <c r="B284" s="3" t="s">
        <v>129</v>
      </c>
      <c r="C284" s="3">
        <v>50</v>
      </c>
      <c r="D284" s="3">
        <v>0.59</v>
      </c>
      <c r="E284" s="3">
        <v>4.47</v>
      </c>
      <c r="F284" s="3">
        <v>3.33</v>
      </c>
      <c r="G284" s="3">
        <v>56</v>
      </c>
      <c r="H284" s="3">
        <v>0.01</v>
      </c>
      <c r="I284" s="3">
        <v>0.01</v>
      </c>
      <c r="J284" s="3">
        <v>60.74</v>
      </c>
      <c r="K284" s="3">
        <v>0</v>
      </c>
      <c r="L284" s="3">
        <v>1</v>
      </c>
      <c r="M284" s="3">
        <v>168</v>
      </c>
      <c r="N284" s="3">
        <v>107</v>
      </c>
      <c r="O284" s="3">
        <v>9</v>
      </c>
      <c r="P284" s="3">
        <v>8</v>
      </c>
      <c r="Q284" s="3">
        <v>18</v>
      </c>
      <c r="R284" s="3">
        <v>0.4</v>
      </c>
      <c r="S284" s="3">
        <v>6.56</v>
      </c>
      <c r="T284" s="3">
        <v>0</v>
      </c>
      <c r="U284" s="3">
        <v>9.8800000000000008</v>
      </c>
    </row>
    <row r="285" spans="1:21">
      <c r="A285" s="3" t="s">
        <v>99</v>
      </c>
      <c r="B285" s="3" t="s">
        <v>100</v>
      </c>
      <c r="C285" s="3">
        <v>200</v>
      </c>
      <c r="D285" s="3">
        <v>4.7</v>
      </c>
      <c r="E285" s="3">
        <v>5.7</v>
      </c>
      <c r="F285" s="3">
        <v>10.1</v>
      </c>
      <c r="G285" s="3">
        <v>110.4</v>
      </c>
      <c r="H285" s="3">
        <v>0.03</v>
      </c>
      <c r="I285" s="3">
        <v>0.04</v>
      </c>
      <c r="J285" s="3">
        <v>134.66</v>
      </c>
      <c r="K285" s="3">
        <v>0</v>
      </c>
      <c r="L285" s="3">
        <v>6.77</v>
      </c>
      <c r="M285" s="3">
        <v>107.03</v>
      </c>
      <c r="N285" s="3">
        <v>264.63</v>
      </c>
      <c r="O285" s="3">
        <v>33.68</v>
      </c>
      <c r="P285" s="3">
        <v>19.22</v>
      </c>
      <c r="Q285" s="3">
        <v>42.64</v>
      </c>
      <c r="R285" s="3">
        <v>0.87</v>
      </c>
      <c r="S285" s="3">
        <v>17.16</v>
      </c>
      <c r="T285" s="3">
        <v>0.4</v>
      </c>
      <c r="U285" s="3">
        <v>22.62</v>
      </c>
    </row>
    <row r="286" spans="1:21">
      <c r="A286" s="3" t="s">
        <v>130</v>
      </c>
      <c r="B286" s="3" t="s">
        <v>131</v>
      </c>
      <c r="C286" s="3">
        <v>150</v>
      </c>
      <c r="D286" s="3">
        <v>5.3</v>
      </c>
      <c r="E286" s="3">
        <v>4.9000000000000004</v>
      </c>
      <c r="F286" s="3">
        <v>32.799999999999997</v>
      </c>
      <c r="G286" s="3">
        <v>196.8</v>
      </c>
      <c r="H286" s="3">
        <v>0.06</v>
      </c>
      <c r="I286" s="3">
        <v>0.02</v>
      </c>
      <c r="J286" s="3">
        <v>18.36</v>
      </c>
      <c r="K286" s="3">
        <v>0.09</v>
      </c>
      <c r="L286" s="3">
        <v>0</v>
      </c>
      <c r="M286" s="3">
        <v>149.04</v>
      </c>
      <c r="N286" s="3">
        <v>53.8</v>
      </c>
      <c r="O286" s="3">
        <v>105.83</v>
      </c>
      <c r="P286" s="3">
        <v>7.19</v>
      </c>
      <c r="Q286" s="3">
        <v>40.700000000000003</v>
      </c>
      <c r="R286" s="3">
        <v>0.73</v>
      </c>
      <c r="S286" s="3">
        <v>20.77</v>
      </c>
      <c r="T286" s="3">
        <v>0.06</v>
      </c>
      <c r="U286" s="3">
        <v>11.92</v>
      </c>
    </row>
    <row r="287" spans="1:21" ht="30">
      <c r="A287" s="17" t="s">
        <v>144</v>
      </c>
      <c r="B287" s="9" t="s">
        <v>164</v>
      </c>
      <c r="C287" s="3">
        <v>75</v>
      </c>
      <c r="D287" s="3">
        <v>8.98</v>
      </c>
      <c r="E287" s="3">
        <v>9.49</v>
      </c>
      <c r="F287" s="3">
        <v>7.31</v>
      </c>
      <c r="G287" s="3">
        <v>150.5</v>
      </c>
      <c r="H287" s="3">
        <v>0</v>
      </c>
      <c r="I287" s="3">
        <v>0</v>
      </c>
      <c r="J287" s="3">
        <v>0</v>
      </c>
      <c r="K287" s="3">
        <v>0</v>
      </c>
      <c r="L287" s="3">
        <v>0.79</v>
      </c>
      <c r="M287" s="3">
        <v>0</v>
      </c>
      <c r="N287" s="3">
        <v>0</v>
      </c>
      <c r="O287" s="3">
        <v>0</v>
      </c>
      <c r="P287" s="3">
        <v>0</v>
      </c>
      <c r="Q287" s="3">
        <v>0</v>
      </c>
      <c r="R287" s="3">
        <v>0</v>
      </c>
      <c r="S287" s="3">
        <v>0</v>
      </c>
      <c r="T287" s="3">
        <v>0</v>
      </c>
      <c r="U287" s="3">
        <v>0</v>
      </c>
    </row>
    <row r="288" spans="1:21">
      <c r="A288" s="3" t="s">
        <v>81</v>
      </c>
      <c r="B288" s="3" t="s">
        <v>82</v>
      </c>
      <c r="C288" s="3">
        <v>30</v>
      </c>
      <c r="D288" s="3">
        <v>1</v>
      </c>
      <c r="E288" s="3">
        <v>0.7</v>
      </c>
      <c r="F288" s="3">
        <v>2.7</v>
      </c>
      <c r="G288" s="3">
        <v>21.2</v>
      </c>
      <c r="H288" s="3">
        <v>0.01</v>
      </c>
      <c r="I288" s="3">
        <v>0</v>
      </c>
      <c r="J288" s="3">
        <v>38.450000000000003</v>
      </c>
      <c r="K288" s="3">
        <v>0.01</v>
      </c>
      <c r="L288" s="3">
        <v>0.81</v>
      </c>
      <c r="M288" s="3">
        <v>3.7</v>
      </c>
      <c r="N288" s="3">
        <v>42.58</v>
      </c>
      <c r="O288" s="3">
        <v>2.77</v>
      </c>
      <c r="P288" s="3">
        <v>3.67</v>
      </c>
      <c r="Q288" s="3">
        <v>7.16</v>
      </c>
      <c r="R288" s="3">
        <v>0.15</v>
      </c>
      <c r="S288" s="3">
        <v>0.54</v>
      </c>
      <c r="T288" s="3">
        <v>0.13</v>
      </c>
      <c r="U288" s="3">
        <v>2.71</v>
      </c>
    </row>
    <row r="289" spans="1:21">
      <c r="A289" s="9" t="s">
        <v>180</v>
      </c>
      <c r="B289" s="9" t="s">
        <v>179</v>
      </c>
      <c r="C289" s="3">
        <v>180</v>
      </c>
      <c r="D289" s="3">
        <v>0.1</v>
      </c>
      <c r="E289" s="3">
        <v>0.1</v>
      </c>
      <c r="F289" s="3">
        <v>10.199999999999999</v>
      </c>
      <c r="G289" s="3">
        <v>42.8</v>
      </c>
      <c r="H289" s="3">
        <v>0</v>
      </c>
      <c r="I289" s="3">
        <v>0</v>
      </c>
      <c r="J289" s="3">
        <v>0</v>
      </c>
      <c r="K289" s="3">
        <v>0</v>
      </c>
      <c r="L289" s="3">
        <v>0.9</v>
      </c>
      <c r="M289" s="3">
        <v>0</v>
      </c>
      <c r="N289" s="3">
        <v>0</v>
      </c>
      <c r="O289" s="3">
        <v>10.8</v>
      </c>
      <c r="P289" s="3">
        <v>3.2</v>
      </c>
      <c r="Q289" s="3">
        <v>2.2999999999999998</v>
      </c>
      <c r="R289" s="3">
        <v>0.5</v>
      </c>
      <c r="S289" s="3">
        <v>0</v>
      </c>
      <c r="T289" s="3">
        <v>0</v>
      </c>
      <c r="U289" s="3">
        <v>0</v>
      </c>
    </row>
    <row r="290" spans="1:21">
      <c r="A290" s="3" t="s">
        <v>36</v>
      </c>
      <c r="B290" s="3" t="s">
        <v>46</v>
      </c>
      <c r="C290" s="3">
        <v>20</v>
      </c>
      <c r="D290" s="3">
        <v>1.5</v>
      </c>
      <c r="E290" s="3">
        <v>0.2</v>
      </c>
      <c r="F290" s="3">
        <v>9.8000000000000007</v>
      </c>
      <c r="G290" s="3">
        <v>46.9</v>
      </c>
      <c r="H290" s="3">
        <v>0.02</v>
      </c>
      <c r="I290" s="3">
        <v>0.01</v>
      </c>
      <c r="J290" s="3">
        <v>0</v>
      </c>
      <c r="K290" s="3">
        <v>0</v>
      </c>
      <c r="L290" s="3">
        <v>0</v>
      </c>
      <c r="M290" s="3">
        <v>99.8</v>
      </c>
      <c r="N290" s="3">
        <v>18.600000000000001</v>
      </c>
      <c r="O290" s="3">
        <v>4</v>
      </c>
      <c r="P290" s="3">
        <v>2.8</v>
      </c>
      <c r="Q290" s="3">
        <v>13</v>
      </c>
      <c r="R290" s="3">
        <v>0.22</v>
      </c>
      <c r="S290" s="3">
        <v>0.64</v>
      </c>
      <c r="T290" s="3">
        <v>1.2</v>
      </c>
      <c r="U290" s="3">
        <v>2.9</v>
      </c>
    </row>
    <row r="291" spans="1:21">
      <c r="A291" s="3" t="s">
        <v>36</v>
      </c>
      <c r="B291" s="3" t="s">
        <v>47</v>
      </c>
      <c r="C291" s="3">
        <v>20</v>
      </c>
      <c r="D291" s="3">
        <v>1.3</v>
      </c>
      <c r="E291" s="3">
        <v>0.2</v>
      </c>
      <c r="F291" s="3">
        <v>6.7</v>
      </c>
      <c r="G291" s="3">
        <v>34.200000000000003</v>
      </c>
      <c r="H291" s="3">
        <v>0.04</v>
      </c>
      <c r="I291" s="3">
        <v>0.02</v>
      </c>
      <c r="J291" s="3">
        <v>0</v>
      </c>
      <c r="K291" s="3">
        <v>0</v>
      </c>
      <c r="L291" s="3">
        <v>0</v>
      </c>
      <c r="M291" s="3">
        <v>122</v>
      </c>
      <c r="N291" s="3">
        <v>49</v>
      </c>
      <c r="O291" s="3">
        <v>7</v>
      </c>
      <c r="P291" s="3">
        <v>9.4</v>
      </c>
      <c r="Q291" s="3">
        <v>31.6</v>
      </c>
      <c r="R291" s="3">
        <v>0.78</v>
      </c>
      <c r="S291" s="3">
        <v>0</v>
      </c>
      <c r="T291" s="3">
        <v>6.18</v>
      </c>
      <c r="U291" s="3">
        <v>0</v>
      </c>
    </row>
    <row r="292" spans="1:21">
      <c r="A292" s="3"/>
      <c r="B292" s="2" t="s">
        <v>48</v>
      </c>
      <c r="C292" s="2">
        <f>SUM(C284:C291)</f>
        <v>725</v>
      </c>
      <c r="D292" s="2">
        <f t="shared" ref="D292:U292" si="38">SUM(D284:D291)</f>
        <v>23.470000000000002</v>
      </c>
      <c r="E292" s="2">
        <f t="shared" si="38"/>
        <v>25.76</v>
      </c>
      <c r="F292" s="2">
        <f t="shared" si="38"/>
        <v>82.94</v>
      </c>
      <c r="G292" s="2">
        <f t="shared" si="38"/>
        <v>658.80000000000007</v>
      </c>
      <c r="H292" s="2">
        <f t="shared" si="38"/>
        <v>0.17</v>
      </c>
      <c r="I292" s="2">
        <f t="shared" si="38"/>
        <v>0.1</v>
      </c>
      <c r="J292" s="2">
        <f t="shared" si="38"/>
        <v>252.20999999999998</v>
      </c>
      <c r="K292" s="2">
        <f t="shared" si="38"/>
        <v>9.9999999999999992E-2</v>
      </c>
      <c r="L292" s="2">
        <f t="shared" si="38"/>
        <v>10.27</v>
      </c>
      <c r="M292" s="2">
        <f t="shared" si="38"/>
        <v>649.56999999999994</v>
      </c>
      <c r="N292" s="2">
        <f t="shared" si="38"/>
        <v>535.61</v>
      </c>
      <c r="O292" s="2">
        <f t="shared" si="38"/>
        <v>173.08</v>
      </c>
      <c r="P292" s="2">
        <f t="shared" si="38"/>
        <v>53.48</v>
      </c>
      <c r="Q292" s="2">
        <f t="shared" si="38"/>
        <v>155.4</v>
      </c>
      <c r="R292" s="2">
        <f t="shared" si="38"/>
        <v>3.6500000000000004</v>
      </c>
      <c r="S292" s="2">
        <f t="shared" si="38"/>
        <v>45.669999999999995</v>
      </c>
      <c r="T292" s="2">
        <f t="shared" si="38"/>
        <v>7.97</v>
      </c>
      <c r="U292" s="2">
        <f t="shared" si="38"/>
        <v>50.03</v>
      </c>
    </row>
    <row r="293" spans="1:21">
      <c r="A293" s="3"/>
      <c r="B293" s="2" t="s">
        <v>49</v>
      </c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</row>
    <row r="294" spans="1:21">
      <c r="A294" s="3" t="s">
        <v>50</v>
      </c>
      <c r="B294" s="3" t="s">
        <v>51</v>
      </c>
      <c r="C294" s="3">
        <v>200</v>
      </c>
      <c r="D294" s="3">
        <v>5</v>
      </c>
      <c r="E294" s="3">
        <v>5.9</v>
      </c>
      <c r="F294" s="3">
        <v>24</v>
      </c>
      <c r="G294" s="3">
        <v>168.9</v>
      </c>
      <c r="H294" s="3">
        <v>7.0000000000000007E-2</v>
      </c>
      <c r="I294" s="3">
        <v>0.14000000000000001</v>
      </c>
      <c r="J294" s="3">
        <v>27.16</v>
      </c>
      <c r="K294" s="3">
        <v>7.0000000000000007E-2</v>
      </c>
      <c r="L294" s="3">
        <v>0.53</v>
      </c>
      <c r="M294" s="3">
        <v>335.75</v>
      </c>
      <c r="N294" s="3">
        <v>156.71</v>
      </c>
      <c r="O294" s="3">
        <v>137.29</v>
      </c>
      <c r="P294" s="3">
        <v>27.08</v>
      </c>
      <c r="Q294" s="3">
        <v>123.7</v>
      </c>
      <c r="R294" s="3">
        <v>0.52</v>
      </c>
      <c r="S294" s="3">
        <v>49.89</v>
      </c>
      <c r="T294" s="3">
        <v>4.09</v>
      </c>
      <c r="U294" s="3">
        <v>31.12</v>
      </c>
    </row>
    <row r="295" spans="1:21">
      <c r="A295" s="3" t="s">
        <v>52</v>
      </c>
      <c r="B295" s="9" t="s">
        <v>71</v>
      </c>
      <c r="C295" s="3">
        <v>180</v>
      </c>
      <c r="D295" s="3">
        <v>0</v>
      </c>
      <c r="E295" s="3">
        <v>0</v>
      </c>
      <c r="F295" s="3">
        <v>11.4</v>
      </c>
      <c r="G295" s="3">
        <v>45.5</v>
      </c>
      <c r="H295" s="3">
        <v>0.03</v>
      </c>
      <c r="I295" s="3">
        <v>0.04</v>
      </c>
      <c r="J295" s="3">
        <v>11.25</v>
      </c>
      <c r="K295" s="3">
        <v>0</v>
      </c>
      <c r="L295" s="3">
        <v>1.9</v>
      </c>
      <c r="M295" s="3">
        <v>0.11</v>
      </c>
      <c r="N295" s="3">
        <v>1.42</v>
      </c>
      <c r="O295" s="3">
        <v>52.5</v>
      </c>
      <c r="P295" s="3">
        <v>0.12</v>
      </c>
      <c r="Q295" s="3">
        <v>0.09</v>
      </c>
      <c r="R295" s="3">
        <v>0.03</v>
      </c>
      <c r="S295" s="3">
        <v>0</v>
      </c>
      <c r="T295" s="3">
        <v>0.01</v>
      </c>
      <c r="U295" s="3">
        <v>0</v>
      </c>
    </row>
    <row r="296" spans="1:21">
      <c r="A296" s="3" t="s">
        <v>36</v>
      </c>
      <c r="B296" s="3" t="s">
        <v>47</v>
      </c>
      <c r="C296" s="3">
        <v>20</v>
      </c>
      <c r="D296" s="3">
        <v>1.3</v>
      </c>
      <c r="E296" s="3">
        <v>0.2</v>
      </c>
      <c r="F296" s="3">
        <v>6.7</v>
      </c>
      <c r="G296" s="3">
        <v>34.200000000000003</v>
      </c>
      <c r="H296" s="3">
        <v>0.04</v>
      </c>
      <c r="I296" s="3">
        <v>0.02</v>
      </c>
      <c r="J296" s="3">
        <v>0</v>
      </c>
      <c r="K296" s="3">
        <v>0</v>
      </c>
      <c r="L296" s="3">
        <v>0</v>
      </c>
      <c r="M296" s="3">
        <v>122</v>
      </c>
      <c r="N296" s="3">
        <v>49</v>
      </c>
      <c r="O296" s="3">
        <v>7</v>
      </c>
      <c r="P296" s="3">
        <v>9.4</v>
      </c>
      <c r="Q296" s="3">
        <v>31.6</v>
      </c>
      <c r="R296" s="3">
        <v>0.78</v>
      </c>
      <c r="S296" s="3">
        <v>0</v>
      </c>
      <c r="T296" s="3">
        <v>6.18</v>
      </c>
      <c r="U296" s="3">
        <v>0</v>
      </c>
    </row>
    <row r="297" spans="1:21">
      <c r="A297" s="3"/>
      <c r="B297" s="2" t="s">
        <v>53</v>
      </c>
      <c r="C297" s="2">
        <f t="shared" ref="C297:U297" si="39">SUM(C294:C296)</f>
        <v>400</v>
      </c>
      <c r="D297" s="2">
        <f t="shared" si="39"/>
        <v>6.3</v>
      </c>
      <c r="E297" s="2">
        <f t="shared" si="39"/>
        <v>6.1000000000000005</v>
      </c>
      <c r="F297" s="2">
        <f t="shared" si="39"/>
        <v>42.1</v>
      </c>
      <c r="G297" s="2">
        <f t="shared" si="39"/>
        <v>248.60000000000002</v>
      </c>
      <c r="H297" s="2">
        <f t="shared" si="39"/>
        <v>0.14000000000000001</v>
      </c>
      <c r="I297" s="2">
        <f t="shared" si="39"/>
        <v>0.2</v>
      </c>
      <c r="J297" s="2">
        <f t="shared" si="39"/>
        <v>38.409999999999997</v>
      </c>
      <c r="K297" s="2">
        <f t="shared" si="39"/>
        <v>7.0000000000000007E-2</v>
      </c>
      <c r="L297" s="2">
        <f t="shared" si="39"/>
        <v>2.4299999999999997</v>
      </c>
      <c r="M297" s="2">
        <f t="shared" si="39"/>
        <v>457.86</v>
      </c>
      <c r="N297" s="2">
        <f t="shared" si="39"/>
        <v>207.13</v>
      </c>
      <c r="O297" s="2">
        <f t="shared" si="39"/>
        <v>196.79</v>
      </c>
      <c r="P297" s="2">
        <f t="shared" si="39"/>
        <v>36.6</v>
      </c>
      <c r="Q297" s="2">
        <f t="shared" si="39"/>
        <v>155.39000000000001</v>
      </c>
      <c r="R297" s="2">
        <f t="shared" si="39"/>
        <v>1.33</v>
      </c>
      <c r="S297" s="2">
        <f t="shared" si="39"/>
        <v>49.89</v>
      </c>
      <c r="T297" s="2">
        <f t="shared" si="39"/>
        <v>10.28</v>
      </c>
      <c r="U297" s="2">
        <f t="shared" si="39"/>
        <v>31.12</v>
      </c>
    </row>
    <row r="298" spans="1:21">
      <c r="A298" s="3"/>
      <c r="B298" s="5" t="s">
        <v>54</v>
      </c>
      <c r="C298" s="5">
        <f t="shared" ref="C298:U298" si="40">C279+C282+C292+C297</f>
        <v>1651</v>
      </c>
      <c r="D298" s="5">
        <f t="shared" si="40"/>
        <v>50.239999999999995</v>
      </c>
      <c r="E298" s="5">
        <f t="shared" si="40"/>
        <v>56.21</v>
      </c>
      <c r="F298" s="5">
        <f t="shared" si="40"/>
        <v>150.72</v>
      </c>
      <c r="G298" s="5">
        <f t="shared" si="40"/>
        <v>1311</v>
      </c>
      <c r="H298" s="5">
        <f t="shared" si="40"/>
        <v>0.44000000000000006</v>
      </c>
      <c r="I298" s="5">
        <f t="shared" si="40"/>
        <v>0.97</v>
      </c>
      <c r="J298" s="5">
        <f t="shared" si="40"/>
        <v>530.83999999999992</v>
      </c>
      <c r="K298" s="5">
        <f t="shared" si="40"/>
        <v>2.64</v>
      </c>
      <c r="L298" s="5">
        <f t="shared" si="40"/>
        <v>14.18</v>
      </c>
      <c r="M298" s="5">
        <f t="shared" si="40"/>
        <v>1571.8899999999999</v>
      </c>
      <c r="N298" s="5">
        <f t="shared" si="40"/>
        <v>1210.8800000000001</v>
      </c>
      <c r="O298" s="5">
        <f t="shared" si="40"/>
        <v>743.81</v>
      </c>
      <c r="P298" s="5">
        <f t="shared" si="40"/>
        <v>139.26</v>
      </c>
      <c r="Q298" s="5">
        <f t="shared" si="40"/>
        <v>700.03</v>
      </c>
      <c r="R298" s="5">
        <f t="shared" si="40"/>
        <v>8.3000000000000007</v>
      </c>
      <c r="S298" s="5">
        <f t="shared" si="40"/>
        <v>159.19</v>
      </c>
      <c r="T298" s="5">
        <f t="shared" si="40"/>
        <v>50.57</v>
      </c>
      <c r="U298" s="5">
        <f t="shared" si="40"/>
        <v>185.65</v>
      </c>
    </row>
    <row r="299" spans="1:21"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</row>
    <row r="301" spans="1:21" ht="15.75">
      <c r="B301" s="35" t="s">
        <v>148</v>
      </c>
      <c r="C301" s="30" t="s">
        <v>149</v>
      </c>
      <c r="D301" s="30"/>
      <c r="E301" s="30"/>
      <c r="F301" s="36" t="s">
        <v>6</v>
      </c>
      <c r="G301" s="38" t="s">
        <v>150</v>
      </c>
      <c r="H301" s="38"/>
      <c r="I301" s="38"/>
      <c r="J301" s="38"/>
      <c r="K301" s="38"/>
      <c r="L301" s="38" t="s">
        <v>151</v>
      </c>
      <c r="M301" s="38"/>
      <c r="N301" s="38"/>
      <c r="O301" s="38"/>
      <c r="P301" s="38"/>
      <c r="Q301" s="38"/>
      <c r="R301" s="38"/>
      <c r="S301" s="38"/>
      <c r="T301" s="38"/>
    </row>
    <row r="302" spans="1:21" ht="30">
      <c r="B302" s="35"/>
      <c r="C302" s="12" t="s">
        <v>3</v>
      </c>
      <c r="D302" s="13" t="s">
        <v>4</v>
      </c>
      <c r="E302" s="13" t="s">
        <v>5</v>
      </c>
      <c r="F302" s="37"/>
      <c r="G302" s="7" t="s">
        <v>7</v>
      </c>
      <c r="H302" s="7" t="s">
        <v>8</v>
      </c>
      <c r="I302" s="7" t="s">
        <v>9</v>
      </c>
      <c r="J302" s="7" t="s">
        <v>10</v>
      </c>
      <c r="K302" s="7" t="s">
        <v>11</v>
      </c>
      <c r="L302" s="7" t="s">
        <v>12</v>
      </c>
      <c r="M302" s="7" t="s">
        <v>13</v>
      </c>
      <c r="N302" s="7" t="s">
        <v>14</v>
      </c>
      <c r="O302" s="7" t="s">
        <v>15</v>
      </c>
      <c r="P302" s="7" t="s">
        <v>16</v>
      </c>
      <c r="Q302" s="7" t="s">
        <v>17</v>
      </c>
      <c r="R302" s="7" t="s">
        <v>18</v>
      </c>
      <c r="S302" s="7" t="s">
        <v>19</v>
      </c>
      <c r="T302" s="7" t="s">
        <v>20</v>
      </c>
    </row>
    <row r="303" spans="1:21">
      <c r="B303" s="35"/>
      <c r="C303" s="7" t="s">
        <v>21</v>
      </c>
      <c r="D303" s="7" t="s">
        <v>21</v>
      </c>
      <c r="E303" s="7" t="s">
        <v>21</v>
      </c>
      <c r="F303" s="14" t="s">
        <v>22</v>
      </c>
      <c r="G303" s="7" t="s">
        <v>23</v>
      </c>
      <c r="H303" s="7" t="s">
        <v>23</v>
      </c>
      <c r="I303" s="7" t="s">
        <v>24</v>
      </c>
      <c r="J303" s="7" t="s">
        <v>25</v>
      </c>
      <c r="K303" s="7" t="s">
        <v>23</v>
      </c>
      <c r="L303" s="7" t="s">
        <v>23</v>
      </c>
      <c r="M303" s="7" t="s">
        <v>23</v>
      </c>
      <c r="N303" s="7" t="s">
        <v>23</v>
      </c>
      <c r="O303" s="7" t="s">
        <v>23</v>
      </c>
      <c r="P303" s="7" t="s">
        <v>23</v>
      </c>
      <c r="Q303" s="7" t="s">
        <v>23</v>
      </c>
      <c r="R303" s="7" t="s">
        <v>25</v>
      </c>
      <c r="S303" s="7" t="s">
        <v>25</v>
      </c>
      <c r="T303" s="7" t="s">
        <v>25</v>
      </c>
    </row>
    <row r="304" spans="1:21">
      <c r="B304" s="9" t="s">
        <v>152</v>
      </c>
      <c r="C304" s="15">
        <f>D37+D65+D93+D122+D152+D180+D209+D239+D269+D298</f>
        <v>612.66000000000008</v>
      </c>
      <c r="D304" s="15">
        <f>E37+E65+E93+E122+E152+E180+E209+E239+E269+E298</f>
        <v>496.84</v>
      </c>
      <c r="E304" s="15">
        <f>F37+F65+F93+F122+F152+F180+F209+F239+F269+F298</f>
        <v>1901.7300000000002</v>
      </c>
      <c r="F304" s="15">
        <f>G37+G65+G93+G122+G152+G180+G209+G239+G269+G298</f>
        <v>14517.9</v>
      </c>
      <c r="G304" s="15">
        <f>H37+H65+H93+H122+H152+H180+H209+H239+H269+H298</f>
        <v>6.620000000000001</v>
      </c>
      <c r="H304" s="15">
        <f>I37+I65+I93+I122+I152+I180+I209+I239+I269+I298</f>
        <v>9.1600000000000019</v>
      </c>
      <c r="I304" s="15">
        <f>J37+J65+J93+J122+J152+J180+J209+J239+J269+J298</f>
        <v>4840.3500000000004</v>
      </c>
      <c r="J304" s="15">
        <f>K37+K65+K93+K122+K152+K180+K209+K239+K269+K298</f>
        <v>9.2200000000000006</v>
      </c>
      <c r="K304" s="15">
        <f>L37+L65+L93+L122+L152+L180+L209+L239+L269+L298</f>
        <v>250.34000000000003</v>
      </c>
      <c r="L304" s="15">
        <f>M37+M65+M93+M122+M152+M180+M209+M239+M269+M298</f>
        <v>14815.91</v>
      </c>
      <c r="M304" s="15">
        <f>N37+N65+N93+N122+N152+N180+N209+N239+N269+N298</f>
        <v>19581.66</v>
      </c>
      <c r="N304" s="15">
        <f>O37+O65+O93+O122+O152+O180+O209+O239+O269+O298</f>
        <v>8468.4500000000007</v>
      </c>
      <c r="O304" s="15">
        <f>P37+P65+P93+P122+P152+P180+P209+P239+P269+P298</f>
        <v>2398.8900000000003</v>
      </c>
      <c r="P304" s="15">
        <f>Q37+Q65+Q93+Q122+Q152+Q180+Q209+Q239+Q269+Q298</f>
        <v>9202.6500000000033</v>
      </c>
      <c r="Q304" s="15">
        <f>R37+R65+R93+R122+R152+R180+R209+R239+R269+R298</f>
        <v>110.50999999999999</v>
      </c>
      <c r="R304" s="15">
        <f>S37+S65+S93+S122+S152+S180+S209+S239+S269+S298</f>
        <v>1583.5100000000002</v>
      </c>
      <c r="S304" s="15">
        <f>T37+T65+T93+T122+T152+T180+T209+T239+T269+T298</f>
        <v>504.81</v>
      </c>
      <c r="T304" s="15">
        <f>U37+U65+U93+U122+U152+U180+U209+U239+U269+U298</f>
        <v>2807.1100000000006</v>
      </c>
    </row>
    <row r="305" spans="2:20">
      <c r="B305" s="9" t="s">
        <v>153</v>
      </c>
      <c r="C305" s="16">
        <f>C304/10</f>
        <v>61.266000000000005</v>
      </c>
      <c r="D305" s="16">
        <f t="shared" ref="D305:T305" si="41">D304/10</f>
        <v>49.683999999999997</v>
      </c>
      <c r="E305" s="16">
        <f t="shared" si="41"/>
        <v>190.17300000000003</v>
      </c>
      <c r="F305" s="16">
        <f t="shared" si="41"/>
        <v>1451.79</v>
      </c>
      <c r="G305" s="16">
        <f t="shared" si="41"/>
        <v>0.66200000000000014</v>
      </c>
      <c r="H305" s="16">
        <f t="shared" si="41"/>
        <v>0.91600000000000015</v>
      </c>
      <c r="I305" s="16">
        <f t="shared" si="41"/>
        <v>484.03500000000003</v>
      </c>
      <c r="J305" s="16">
        <f t="shared" si="41"/>
        <v>0.92200000000000004</v>
      </c>
      <c r="K305" s="16">
        <f t="shared" si="41"/>
        <v>25.034000000000002</v>
      </c>
      <c r="L305" s="16">
        <f t="shared" si="41"/>
        <v>1481.5909999999999</v>
      </c>
      <c r="M305" s="16">
        <f t="shared" si="41"/>
        <v>1958.1659999999999</v>
      </c>
      <c r="N305" s="16">
        <f t="shared" si="41"/>
        <v>846.84500000000003</v>
      </c>
      <c r="O305" s="16">
        <f t="shared" si="41"/>
        <v>239.88900000000004</v>
      </c>
      <c r="P305" s="16">
        <f t="shared" si="41"/>
        <v>920.26500000000033</v>
      </c>
      <c r="Q305" s="16">
        <f t="shared" si="41"/>
        <v>11.050999999999998</v>
      </c>
      <c r="R305" s="16">
        <f t="shared" si="41"/>
        <v>158.35100000000003</v>
      </c>
      <c r="S305" s="16">
        <f t="shared" si="41"/>
        <v>50.481000000000002</v>
      </c>
      <c r="T305" s="16">
        <f t="shared" si="41"/>
        <v>280.71100000000007</v>
      </c>
    </row>
    <row r="306" spans="2:20" ht="30">
      <c r="B306" s="17" t="s">
        <v>154</v>
      </c>
      <c r="C306" s="18">
        <f>C304*4/F304*100</f>
        <v>16.88012729113715</v>
      </c>
      <c r="D306" s="18">
        <f>D304*9/F304*100</f>
        <v>30.800322360671995</v>
      </c>
      <c r="E306" s="18">
        <v>52.32</v>
      </c>
      <c r="F306" s="19"/>
      <c r="G306" s="20"/>
      <c r="H306" s="20"/>
      <c r="I306" s="20"/>
      <c r="J306" s="20"/>
      <c r="K306" s="20"/>
      <c r="L306" s="20"/>
      <c r="M306" s="20"/>
      <c r="N306" s="20"/>
      <c r="O306" s="20"/>
      <c r="P306" s="20"/>
      <c r="Q306" s="20"/>
      <c r="R306" s="20"/>
      <c r="S306" s="20"/>
      <c r="T306" s="20"/>
    </row>
    <row r="308" spans="2:20">
      <c r="C308" s="29" t="s">
        <v>155</v>
      </c>
      <c r="D308" s="29"/>
      <c r="E308" s="29"/>
      <c r="F308" s="29"/>
      <c r="G308" s="29"/>
      <c r="H308" s="29"/>
      <c r="I308" s="29"/>
      <c r="J308" s="29"/>
      <c r="K308" s="29"/>
      <c r="L308" s="29"/>
      <c r="M308" s="29"/>
      <c r="N308" s="29"/>
      <c r="O308" s="29"/>
      <c r="P308" s="29"/>
      <c r="Q308" s="29"/>
      <c r="R308" s="29"/>
      <c r="S308" s="29"/>
      <c r="T308" s="29"/>
    </row>
    <row r="310" spans="2:20">
      <c r="B310" s="2" t="s">
        <v>156</v>
      </c>
      <c r="C310" s="30" t="s">
        <v>157</v>
      </c>
      <c r="D310" s="30"/>
      <c r="E310" s="30" t="s">
        <v>158</v>
      </c>
      <c r="F310" s="30"/>
      <c r="G310" s="30" t="s">
        <v>159</v>
      </c>
      <c r="H310" s="30"/>
      <c r="I310" s="30" t="s">
        <v>160</v>
      </c>
      <c r="J310" s="30"/>
    </row>
    <row r="311" spans="2:20">
      <c r="B311" s="9" t="s">
        <v>136</v>
      </c>
      <c r="C311" s="31">
        <f>(C17+C48+C75+C104+C133+C162+C191+C220+C250+C279)/10</f>
        <v>399.8</v>
      </c>
      <c r="D311" s="31"/>
      <c r="E311" s="32">
        <f>(C20+C51+C78+C107+C136+C165+C194+C223+C253+C282)/10</f>
        <v>150</v>
      </c>
      <c r="F311" s="32"/>
      <c r="G311" s="31">
        <f>(C30+C59+C87+C116+C145+C173+C202+C232+C262+C292)/10</f>
        <v>689.5</v>
      </c>
      <c r="H311" s="31"/>
      <c r="I311" s="31">
        <f>(C36+C64+C92+C121+C151+C179+C208+C238+C268+C297)/10</f>
        <v>434.8</v>
      </c>
      <c r="J311" s="31"/>
    </row>
    <row r="313" spans="2:20">
      <c r="B313" s="27"/>
      <c r="C313" s="28"/>
      <c r="D313" s="28"/>
      <c r="E313" s="28"/>
      <c r="F313" s="28"/>
      <c r="G313" s="28"/>
      <c r="H313" s="28"/>
      <c r="I313" s="28"/>
      <c r="J313" s="28"/>
    </row>
  </sheetData>
  <sheetProtection formatCells="0" formatColumns="0" formatRows="0" insertColumns="0" insertRows="0" insertHyperlinks="0" deleteColumns="0" deleteRows="0" sort="0" autoFilter="0" pivotTables="0"/>
  <mergeCells count="32">
    <mergeCell ref="A241:U241"/>
    <mergeCell ref="A271:U271"/>
    <mergeCell ref="A39:U39"/>
    <mergeCell ref="A67:U67"/>
    <mergeCell ref="A5:U5"/>
    <mergeCell ref="A7:U7"/>
    <mergeCell ref="A124:U124"/>
    <mergeCell ref="A95:U95"/>
    <mergeCell ref="A154:U154"/>
    <mergeCell ref="A182:U182"/>
    <mergeCell ref="A211:U211"/>
    <mergeCell ref="A1:B1"/>
    <mergeCell ref="O1:U1"/>
    <mergeCell ref="A2:G2"/>
    <mergeCell ref="O2:U2"/>
    <mergeCell ref="A3:G3"/>
    <mergeCell ref="O3:U3"/>
    <mergeCell ref="B301:B303"/>
    <mergeCell ref="C301:E301"/>
    <mergeCell ref="F301:F302"/>
    <mergeCell ref="G301:K301"/>
    <mergeCell ref="L301:T301"/>
    <mergeCell ref="C308:T308"/>
    <mergeCell ref="C310:D310"/>
    <mergeCell ref="C311:D311"/>
    <mergeCell ref="B313:J313"/>
    <mergeCell ref="E310:F310"/>
    <mergeCell ref="E311:F311"/>
    <mergeCell ref="G310:H310"/>
    <mergeCell ref="G311:H311"/>
    <mergeCell ref="I310:J310"/>
    <mergeCell ref="I311:J311"/>
  </mergeCells>
  <pageMargins left="0.7" right="0.7" top="0.75" bottom="0.75" header="0.3" footer="0.3"/>
  <pageSetup scale="67" orientation="landscape" r:id="rId1"/>
  <rowBreaks count="9" manualBreakCount="9">
    <brk id="37" max="16383" man="1"/>
    <brk id="65" max="16383" man="1"/>
    <brk id="93" max="16383" man="1"/>
    <brk id="122" max="16383" man="1"/>
    <brk id="152" max="16383" man="1"/>
    <brk id="180" max="16383" man="1"/>
    <brk id="209" max="16383" man="1"/>
    <brk id="239" max="16383" man="1"/>
    <brk id="26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2</vt:i4>
      </vt:variant>
    </vt:vector>
  </HeadingPairs>
  <TitlesOfParts>
    <vt:vector size="4" baseType="lpstr">
      <vt:lpstr>город 1-3 лет</vt:lpstr>
      <vt:lpstr>город 3-7 лет</vt:lpstr>
      <vt:lpstr>'город 1-3 лет'!Область_печати</vt:lpstr>
      <vt:lpstr>'город 3-7 лет'!Область_печати</vt:lpstr>
    </vt:vector>
  </TitlesOfParts>
  <Manager/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MAXIM</cp:lastModifiedBy>
  <cp:lastPrinted>2022-03-14T06:53:38Z</cp:lastPrinted>
  <dcterms:created xsi:type="dcterms:W3CDTF">2021-08-27T10:43:40Z</dcterms:created>
  <dcterms:modified xsi:type="dcterms:W3CDTF">2023-12-13T12:34:40Z</dcterms:modified>
  <cp:category/>
</cp:coreProperties>
</file>